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2" Type="http://schemas.openxmlformats.org/package/2006/relationships/metadata/thumbnail" Target="docProps/thumbnail.wmf"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64sv0fs002\NET_DATA\04_【財政】\03 決算\26 財政状況資料集\財政状況資料集【H24～】\R3（R2決算）\05_担当チェック済データ\"/>
    </mc:Choice>
  </mc:AlternateContent>
  <bookViews>
    <workbookView xWindow="0" yWindow="0" windowWidth="16170" windowHeight="89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AM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BE34" i="10" s="1"/>
  <c r="BE35" i="10" s="1"/>
  <c r="BW34" i="10" l="1"/>
  <c r="BW35" i="10" s="1"/>
  <c r="BW36" i="10" s="1"/>
  <c r="BW37" i="10" s="1"/>
  <c r="BW38" i="10" s="1"/>
  <c r="BW39" i="10" s="1"/>
  <c r="CO34" i="10" l="1"/>
</calcChain>
</file>

<file path=xl/sharedStrings.xml><?xml version="1.0" encoding="utf-8"?>
<sst xmlns="http://schemas.openxmlformats.org/spreadsheetml/2006/main" count="1142" uniqueCount="616">
  <si>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</si>
  <si>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</si>
  <si>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</si>
  <si>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</si>
  <si>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</si>
  <si>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</si>
  <si>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</si>
  <si>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</si>
  <si>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</si>
  <si>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</si>
  <si>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</si>
  <si>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</si>
  <si>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</si>
  <si>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</si>
  <si>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</si>
  <si>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</si>
  <si>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</si>
  <si>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</si>
  <si>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</si>
  <si>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</si>
  <si>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</si>
  <si>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</si>
  <si>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</si>
  <si>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</si>
  <si>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</si>
  <si>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</si>
  <si>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</si>
  <si>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</si>
  <si>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</si>
  <si>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</si>
  <si>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</si>
  <si>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</si>
  <si>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</si>
  <si>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</si>
  <si>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</si>
  <si>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</si>
  <si>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</si>
  <si>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</si>
  <si>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</si>
  <si>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</si>
  <si>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</si>
  <si>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</si>
  <si>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</si>
  <si>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</si>
  <si>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</si>
  <si>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</si>
  <si>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</si>
  <si>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</si>
  <si>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</si>
  <si>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</si>
  <si>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</si>
  <si>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</si>
  <si>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</si>
  <si>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</si>
  <si>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</si>
  <si>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</si>
  <si>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</si>
  <si>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</si>
  <si>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</si>
  <si>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</si>
  <si>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</si>
  <si>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</si>
  <si>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</si>
  <si>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</si>
  <si>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</si>
  <si>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</si>
  <si>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</si>
  <si>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</si>
  <si>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</si>
  <si>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</si>
  <si>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</si>
  <si>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</si>
  <si>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</si>
  <si>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</si>
  <si>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</si>
  <si>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</si>
  <si>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</si>
  <si>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</si>
  <si>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</si>
  <si>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</si>
  <si>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</si>
  <si>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</si>
  <si>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大阪府</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</si>
  <si>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</si>
  <si>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</si>
  <si>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</si>
  <si>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</si>
  <si>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</si>
  <si>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</si>
  <si>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</si>
  <si>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</si>
  <si>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</si>
  <si>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</si>
  <si>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</si>
  <si>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</si>
  <si>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</si>
  <si>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</si>
  <si>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能勢町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</si>
  <si>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</si>
  <si>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</si>
  <si>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</si>
  <si>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</si>
  <si>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</si>
  <si>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</si>
  <si>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</si>
  <si>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</si>
  <si>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</si>
  <si>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</si>
  <si>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</si>
  <si>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</si>
  <si>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</si>
  <si>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</si>
  <si>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</si>
  <si>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</si>
  <si>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</si>
  <si>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</si>
  <si>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</si>
  <si>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</si>
  <si>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</si>
  <si>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</si>
  <si>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</si>
  <si>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</si>
  <si>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</si>
  <si>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</si>
  <si>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</si>
  <si>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</si>
  <si>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</si>
  <si>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</si>
  <si>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</si>
  <si>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</si>
  <si>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</si>
  <si>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</si>
  <si>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</si>
  <si>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</si>
  <si>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</si>
  <si>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</si>
  <si>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</si>
  <si>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</si>
  <si>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</si>
  <si>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</si>
  <si>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</si>
  <si>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</si>
  <si>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</si>
  <si>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</si>
  <si>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</si>
  <si>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</si>
  <si>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</si>
  <si>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</si>
  <si>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</si>
  <si>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</si>
  <si>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</si>
  <si>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</si>
  <si>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</si>
  <si>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</si>
  <si>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</si>
  <si>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</si>
  <si>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</si>
  <si>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</si>
  <si>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</si>
  <si>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</si>
  <si>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</si>
  <si>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</si>
  <si>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</si>
  <si>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</si>
  <si>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</si>
  <si>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</si>
  <si>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</si>
  <si>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</si>
  <si>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</si>
  <si>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</si>
  <si>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</si>
  <si>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</si>
  <si>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</si>
  <si>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</si>
  <si>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</si>
  <si>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</si>
  <si>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</si>
  <si>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</si>
  <si>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</si>
  <si>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</si>
  <si>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</si>
  <si>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</si>
  <si>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</si>
  <si>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</si>
  <si>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</si>
  <si>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</si>
  <si>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</si>
  <si>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</si>
  <si>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</si>
  <si>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</si>
  <si>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</si>
  <si>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</si>
  <si>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</si>
  <si>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</si>
  <si>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</si>
  <si>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</si>
  <si>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</si>
  <si>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</si>
  <si>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</si>
  <si>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</si>
  <si>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</si>
  <si>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</si>
  <si>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</si>
  <si>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</si>
  <si>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</si>
  <si>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</si>
  <si>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</si>
  <si>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</si>
  <si>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</si>
  <si>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</si>
  <si>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</si>
  <si>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</si>
  <si>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</si>
  <si>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</si>
  <si>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</si>
  <si>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</si>
  <si>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</si>
  <si>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</si>
  <si>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大阪府能勢町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</si>
  <si>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</si>
  <si>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</si>
  <si>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</si>
  <si>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</si>
  <si>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</si>
  <si>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</si>
  <si>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</si>
  <si>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</si>
  <si>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</si>
  <si>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</si>
  <si>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</si>
  <si>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</si>
  <si>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</si>
  <si>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</si>
  <si>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</si>
  <si>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</si>
  <si>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</si>
  <si>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</si>
  <si>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</si>
  <si>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</si>
  <si>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</si>
  <si>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</si>
  <si>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</si>
  <si>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</si>
  <si>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</si>
  <si>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</si>
  <si>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</si>
  <si>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</si>
  <si>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</si>
  <si>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</si>
  <si>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</si>
  <si>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</si>
  <si>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</si>
  <si>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</si>
  <si>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</si>
  <si>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</si>
  <si>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</si>
  <si>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</si>
  <si>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</si>
  <si>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</si>
  <si>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</si>
  <si>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</si>
  <si>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</si>
  <si>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</si>
  <si>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</si>
  <si>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</si>
  <si>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</si>
  <si>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</si>
  <si>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</si>
  <si>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</si>
  <si>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</si>
  <si>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</si>
  <si>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</si>
  <si>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</si>
  <si>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</si>
  <si>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</si>
  <si>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</si>
  <si>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</si>
  <si>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</si>
  <si>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</si>
  <si>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</si>
  <si>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</si>
  <si>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</si>
  <si>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</si>
  <si>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</si>
  <si>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</si>
  <si>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</si>
  <si>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</si>
  <si>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</si>
  <si>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</si>
  <si>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</si>
  <si>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</si>
  <si>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</si>
  <si>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</si>
  <si>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</si>
  <si>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</si>
  <si>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</si>
  <si>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</si>
  <si>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</si>
  <si>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</si>
  <si>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</si>
  <si>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</si>
  <si>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</si>
  <si>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</si>
  <si>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</si>
  <si>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</si>
  <si>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</si>
  <si>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</si>
  <si>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</si>
  <si>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</si>
  <si>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</si>
  <si>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</si>
  <si>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</si>
  <si>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</si>
  <si>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</si>
  <si>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</si>
  <si>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</si>
  <si>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</si>
  <si>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</si>
  <si>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</si>
  <si>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</si>
  <si>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</si>
  <si>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</si>
  <si>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</si>
  <si>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</si>
  <si>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</si>
  <si>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</si>
  <si>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</si>
  <si>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</si>
  <si>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</si>
  <si>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</si>
  <si>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</si>
  <si>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</si>
  <si>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</si>
  <si>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</si>
  <si>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</si>
  <si>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</si>
  <si>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</si>
  <si>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</si>
  <si>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</si>
  <si>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</si>
  <si>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</si>
  <si>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</si>
  <si>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</si>
  <si>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</si>
  <si>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</si>
  <si>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</si>
  <si>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</si>
  <si>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</si>
  <si>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</si>
  <si>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</si>
  <si>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</si>
  <si>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</si>
  <si>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</si>
  <si>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</si>
  <si>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</si>
  <si>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</si>
  <si>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</si>
  <si>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</si>
  <si>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</si>
  <si>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</si>
  <si>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</si>
  <si>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</si>
  <si>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</si>
  <si>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</si>
  <si>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</si>
  <si>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</si>
  <si>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</si>
  <si>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</si>
  <si>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</si>
  <si>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</si>
  <si>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</si>
  <si>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</si>
  <si>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</si>
  <si>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</si>
  <si>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大阪府能勢町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</si>
  <si>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</si>
  <si>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</si>
  <si>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</si>
  <si>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</si>
  <si>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</si>
  <si>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</si>
  <si>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</si>
  <si>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</si>
  <si>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</si>
  <si>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</si>
  <si>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</si>
  <si>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</si>
  <si>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</si>
  <si>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</si>
  <si>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</si>
  <si>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</si>
  <si>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</si>
  <si>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</si>
  <si>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</si>
  <si>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</si>
  <si>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</si>
  <si>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</si>
  <si>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</si>
  <si>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</si>
  <si>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</si>
  <si>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</si>
  <si>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</si>
  <si>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</si>
  <si>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</si>
  <si>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</si>
  <si>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</si>
  <si>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</si>
  <si>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</si>
  <si>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</si>
  <si>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</si>
  <si>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</si>
  <si>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</si>
  <si>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国民健康保険診療所特別会計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</si>
  <si>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</si>
  <si>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</si>
  <si>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</si>
  <si>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</si>
  <si>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</si>
  <si>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</si>
  <si>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</si>
  <si>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</si>
  <si>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</si>
  <si>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</si>
  <si>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</si>
  <si>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</si>
  <si>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</si>
  <si>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</si>
  <si>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</si>
  <si>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</si>
  <si>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</si>
  <si>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</si>
  <si>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</si>
  <si>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</si>
  <si>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</si>
  <si>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</si>
  <si>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</si>
  <si>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</si>
  <si>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</si>
  <si>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</si>
  <si>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</si>
  <si>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</si>
  <si>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</si>
  <si>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</si>
  <si>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</si>
  <si>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</si>
  <si>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</si>
  <si>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</si>
  <si>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</si>
  <si>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</si>
  <si>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</si>
  <si>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</si>
  <si>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</si>
  <si>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</si>
  <si>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</si>
  <si>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</si>
  <si>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</si>
  <si>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</si>
  <si>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</si>
  <si>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</si>
  <si>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</si>
  <si>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</si>
  <si>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</si>
  <si>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</si>
  <si>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</si>
  <si>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</si>
  <si>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</si>
  <si>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</si>
  <si>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</si>
  <si>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</si>
  <si>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</si>
  <si>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</si>
  <si>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</si>
  <si>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</si>
  <si>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</si>
  <si>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</si>
  <si>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</si>
  <si>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</si>
  <si>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</si>
  <si>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</si>
  <si>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</si>
  <si>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</si>
  <si>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</si>
  <si>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</si>
  <si>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</si>
  <si>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</si>
  <si>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</si>
  <si>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</si>
  <si>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</si>
  <si>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</si>
  <si>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</si>
  <si>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</si>
  <si>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</si>
  <si>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</si>
  <si>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</si>
  <si>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</si>
  <si>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</si>
  <si>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</si>
  <si>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</si>
  <si>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</si>
  <si>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</si>
  <si>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</si>
  <si>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</si>
  <si>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</si>
  <si>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</si>
  <si>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</si>
  <si>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</si>
  <si>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</si>
  <si>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</si>
  <si>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</si>
  <si>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</si>
  <si>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</si>
  <si>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</si>
  <si>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</si>
  <si>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</si>
  <si>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</si>
  <si>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</si>
  <si>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</si>
  <si>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</si>
  <si>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</si>
  <si>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</si>
  <si>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</si>
  <si>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</si>
  <si>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</si>
  <si>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</si>
  <si>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</si>
  <si>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</si>
  <si>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</si>
  <si>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</si>
  <si>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</si>
  <si>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</si>
  <si>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</si>
  <si>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</si>
  <si>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</si>
  <si>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</si>
  <si>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</si>
  <si>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</si>
  <si>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</si>
  <si>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</si>
  <si>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</si>
  <si>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</si>
  <si>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</si>
  <si>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</si>
  <si>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</si>
  <si>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</si>
  <si>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</si>
  <si>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</si>
  <si>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</si>
  <si>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</si>
  <si>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</si>
  <si>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</si>
  <si>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</si>
  <si>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</si>
  <si>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</si>
  <si>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</si>
  <si>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</si>
  <si>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</si>
  <si>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</si>
  <si>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</si>
  <si>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</si>
  <si>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</si>
  <si>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</si>
  <si>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</si>
  <si>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</si>
  <si>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</si>
  <si>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</si>
  <si>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</si>
  <si>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</si>
  <si>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</si>
  <si>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</si>
  <si>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</si>
  <si>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</si>
  <si>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</si>
  <si>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</si>
  <si>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</si>
  <si>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</si>
  <si>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</si>
  <si>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</si>
  <si>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</si>
  <si>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</si>
  <si>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</si>
  <si>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2.10</t>
  </si>
  <si>
    <t>▲ 0.55</t>
  </si>
  <si>
    <t>▲ 4.43</t>
  </si>
  <si>
    <t>▲ 2.45</t>
  </si>
  <si>
    <t>水道事業会計</t>
  </si>
  <si>
    <t>一般会計</t>
  </si>
  <si>
    <t>国民健康保険特別会計</t>
  </si>
  <si>
    <t>介護保険特別会計</t>
  </si>
  <si>
    <t>下水道事業特別会計</t>
  </si>
  <si>
    <t>国民健康保険診療所特別会計</t>
  </si>
  <si>
    <t>後期高齢者医療特別会計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</si>
  <si>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</si>
  <si>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</si>
  <si>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</si>
  <si>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</si>
  <si>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</si>
  <si>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</si>
  <si>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</si>
  <si>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</si>
  <si>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</si>
  <si>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</si>
  <si>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</si>
  <si>
    <t>‐</t>
    <phoneticPr fontId="2"/>
  </si>
  <si>
    <t>豊能郡環境施設組合</t>
    <rPh sb="0" eb="3">
      <t>トヨノグン</t>
    </rPh>
    <rPh sb="3" eb="5">
      <t>カンキョウ</t>
    </rPh>
    <rPh sb="5" eb="7">
      <t>シセツ</t>
    </rPh>
    <rPh sb="7" eb="9">
      <t>クミアイ</t>
    </rPh>
    <phoneticPr fontId="2"/>
  </si>
  <si>
    <t>猪名川上流広域ごみ処理施設組合</t>
    <rPh sb="0" eb="3">
      <t>イナガワ</t>
    </rPh>
    <rPh sb="3" eb="5">
      <t>ジョウリュウ</t>
    </rPh>
    <rPh sb="5" eb="7">
      <t>コウイキ</t>
    </rPh>
    <rPh sb="9" eb="11">
      <t>ショリ</t>
    </rPh>
    <rPh sb="11" eb="13">
      <t>シセツ</t>
    </rPh>
    <rPh sb="13" eb="15">
      <t>クミアイ</t>
    </rPh>
    <phoneticPr fontId="2"/>
  </si>
  <si>
    <t>大阪府後期高齢者医療広域連合
（一般会計）</t>
    <rPh sb="0" eb="3">
      <t>オオサカフ</t>
    </rPh>
    <rPh sb="3" eb="5">
      <t>コウキ</t>
    </rPh>
    <rPh sb="5" eb="8">
      <t>コウレイシャ</t>
    </rPh>
    <rPh sb="8" eb="10">
      <t>イリョウ</t>
    </rPh>
    <rPh sb="10" eb="12">
      <t>コウイキ</t>
    </rPh>
    <rPh sb="12" eb="14">
      <t>レンゴウ</t>
    </rPh>
    <rPh sb="16" eb="18">
      <t>イッパン</t>
    </rPh>
    <rPh sb="18" eb="20">
      <t>カイケイ</t>
    </rPh>
    <phoneticPr fontId="32"/>
  </si>
  <si>
    <t>大阪府後期高齢者医療広域連合
（後期高齢者医療特別会計）</t>
  </si>
  <si>
    <t>大阪広域水道企業団
（水道事業会計）</t>
  </si>
  <si>
    <t>大阪広域水道企業団
（工業用水道事業会計）</t>
  </si>
  <si>
    <t>能勢物産センター</t>
    <rPh sb="0" eb="2">
      <t>ノセ</t>
    </rPh>
    <rPh sb="2" eb="4">
      <t>ブッサン</t>
    </rPh>
    <phoneticPr fontId="2"/>
  </si>
  <si>
    <t>西能勢振興基金</t>
    <rPh sb="0" eb="3">
      <t>ニシノセ</t>
    </rPh>
    <rPh sb="3" eb="7">
      <t>シンコウキキン</t>
    </rPh>
    <phoneticPr fontId="5"/>
  </si>
  <si>
    <t>退職手当基金</t>
    <rPh sb="0" eb="2">
      <t>タイショク</t>
    </rPh>
    <rPh sb="2" eb="4">
      <t>テアテ</t>
    </rPh>
    <rPh sb="4" eb="6">
      <t>キキン</t>
    </rPh>
    <phoneticPr fontId="5"/>
  </si>
  <si>
    <t>地域福祉基金</t>
    <rPh sb="0" eb="4">
      <t>チイキフクシ</t>
    </rPh>
    <rPh sb="4" eb="6">
      <t>キキン</t>
    </rPh>
    <phoneticPr fontId="5"/>
  </si>
  <si>
    <t>災害対策基金</t>
    <rPh sb="0" eb="2">
      <t>サイガイ</t>
    </rPh>
    <rPh sb="2" eb="6">
      <t>タイサクキキン</t>
    </rPh>
    <phoneticPr fontId="5"/>
  </si>
  <si>
    <t>芸術文化振興基金</t>
    <rPh sb="0" eb="2">
      <t>ゲイジュツ</t>
    </rPh>
    <rPh sb="2" eb="4">
      <t>ブンカ</t>
    </rPh>
    <rPh sb="4" eb="8">
      <t>シンコウキキン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</si>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</sst>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8" xfId="15" applyFont="1" applyBorder="1" applyAlignment="1" applyProtection="1">
      <alignment horizontal="center" vertical="center" shrinkToFit="1"/>
      <protection locked="0"/>
    </xf>
    <xf numFmtId="0" fontId="34" fillId="0" borderId="110" xfId="12" applyFont="1" applyBorder="1" applyAlignment="1" applyProtection="1">
      <alignment horizontal="center" vertical="center" shrinkToFit="1"/>
      <protection locked="0"/>
    </xf>
    <xf numFmtId="0" fontId="34" fillId="0" borderId="110" xfId="12" applyFont="1" applyFill="1" applyBorder="1" applyAlignment="1" applyProtection="1">
      <alignment horizontal="center" vertical="center" shrinkToFit="1"/>
      <protection locked="0"/>
    </xf>
    <xf numFmtId="0" fontId="34" fillId="0" borderId="121"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4" xfId="12" applyFont="1" applyBorder="1" applyAlignment="1" applyProtection="1">
      <alignment horizontal="center" vertical="center" shrinkToFit="1"/>
      <protection locked="0"/>
    </xf>
    <xf numFmtId="0" fontId="34"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3"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5"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5"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5"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13" fillId="0" borderId="15" xfId="5" applyNumberFormat="1" applyFont="1" applyFill="1" applyBorder="1" applyAlignment="1" applyProtection="1">
      <alignment horizontal="right" vertical="center" shrinkToFit="1"/>
      <protection locked="0"/>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09" xfId="15" applyNumberFormat="1" applyFont="1" applyBorder="1" applyAlignment="1" applyProtection="1">
      <alignment horizontal="left" vertical="center" shrinkToFit="1"/>
      <protection locked="0"/>
    </xf>
    <xf numFmtId="0" fontId="34" fillId="0" borderId="111" xfId="14"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177" fontId="34" fillId="0" borderId="114"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2"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9" xfId="15" applyNumberFormat="1" applyFont="1" applyBorder="1" applyAlignment="1" applyProtection="1">
      <alignment horizontal="right" vertical="center" shrinkToFit="1"/>
      <protection locked="0"/>
    </xf>
    <xf numFmtId="177" fontId="34" fillId="0" borderId="115" xfId="15" applyNumberFormat="1" applyFont="1" applyBorder="1" applyAlignment="1" applyProtection="1">
      <alignment horizontal="right" vertical="center" shrinkToFit="1"/>
      <protection locked="0"/>
    </xf>
    <xf numFmtId="0" fontId="34" fillId="0" borderId="115" xfId="15" applyNumberFormat="1" applyFont="1" applyBorder="1" applyAlignment="1" applyProtection="1">
      <alignment horizontal="left" vertical="center" shrinkToFit="1"/>
      <protection locked="0"/>
    </xf>
    <xf numFmtId="0" fontId="34" fillId="0" borderId="120" xfId="15" applyNumberFormat="1" applyFont="1" applyBorder="1" applyAlignment="1" applyProtection="1">
      <alignment horizontal="left" vertical="center" shrinkToFit="1"/>
      <protection locked="0"/>
    </xf>
    <xf numFmtId="0" fontId="34" fillId="0" borderId="11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11" xfId="15"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7"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34" fillId="0" borderId="111" xfId="15" applyNumberFormat="1" applyFont="1" applyBorder="1" applyAlignment="1" applyProtection="1">
      <alignment horizontal="lef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8" xfId="15" applyNumberFormat="1" applyFont="1" applyBorder="1" applyAlignment="1" applyProtection="1">
      <alignment horizontal="left" vertical="center" shrinkToFit="1"/>
      <protection locked="0"/>
    </xf>
    <xf numFmtId="177" fontId="34" fillId="0" borderId="122" xfId="14" applyNumberFormat="1" applyFont="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7"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0" fontId="34" fillId="8" borderId="128" xfId="15" applyNumberFormat="1" applyFont="1" applyFill="1" applyBorder="1" applyAlignment="1" applyProtection="1">
      <alignment horizontal="left" vertical="center" shrinkToFit="1"/>
      <protection locked="0"/>
    </xf>
    <xf numFmtId="0" fontId="34" fillId="8" borderId="131" xfId="15" applyNumberFormat="1" applyFont="1" applyFill="1" applyBorder="1" applyAlignment="1" applyProtection="1">
      <alignment horizontal="left" vertical="center" shrinkToFit="1"/>
      <protection locked="0"/>
    </xf>
    <xf numFmtId="177" fontId="34" fillId="0" borderId="125" xfId="15" applyNumberFormat="1" applyFont="1" applyBorder="1" applyAlignment="1" applyProtection="1">
      <alignment horizontal="right" vertical="center" shrinkToFit="1"/>
      <protection locked="0"/>
    </xf>
    <xf numFmtId="177" fontId="34" fillId="0" borderId="123" xfId="15" applyNumberFormat="1" applyFont="1" applyBorder="1" applyAlignment="1" applyProtection="1">
      <alignment horizontal="right" vertical="center" shrinkToFit="1"/>
      <protection locked="0"/>
    </xf>
    <xf numFmtId="0" fontId="34" fillId="0" borderId="123" xfId="15" applyNumberFormat="1" applyFont="1" applyBorder="1" applyAlignment="1" applyProtection="1">
      <alignment horizontal="left" vertical="center" shrinkToFit="1"/>
      <protection locked="0"/>
    </xf>
    <xf numFmtId="0" fontId="34" fillId="0" borderId="126"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6" xfId="12" applyNumberFormat="1" applyFont="1" applyBorder="1" applyAlignment="1" applyProtection="1">
      <alignment horizontal="right" vertical="center" shrinkToFit="1"/>
      <protection locked="0"/>
    </xf>
    <xf numFmtId="187" fontId="34" fillId="0" borderId="136" xfId="12" applyNumberFormat="1" applyFont="1" applyBorder="1" applyAlignment="1" applyProtection="1">
      <alignment horizontal="right" vertical="center" shrinkToFit="1"/>
      <protection locked="0"/>
    </xf>
    <xf numFmtId="0" fontId="34" fillId="0" borderId="136" xfId="12" applyFont="1" applyBorder="1" applyAlignment="1" applyProtection="1">
      <alignment horizontal="left" vertical="center" shrinkToFit="1"/>
      <protection locked="0"/>
    </xf>
    <xf numFmtId="0" fontId="34" fillId="0" borderId="139" xfId="12" applyFont="1" applyBorder="1" applyAlignment="1" applyProtection="1">
      <alignment horizontal="left" vertical="center" shrinkToFit="1"/>
      <protection locked="0"/>
    </xf>
    <xf numFmtId="177" fontId="34" fillId="0" borderId="135" xfId="14" applyNumberFormat="1" applyFont="1" applyBorder="1" applyAlignment="1" applyProtection="1">
      <alignment horizontal="righ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2" applyNumberFormat="1" applyFont="1" applyBorder="1" applyAlignment="1" applyProtection="1">
      <alignment horizontal="right" vertical="center" shrinkToFit="1"/>
      <protection locked="0"/>
    </xf>
    <xf numFmtId="0" fontId="34" fillId="0" borderId="115" xfId="12" applyFont="1" applyBorder="1" applyAlignment="1" applyProtection="1">
      <alignment horizontal="left" vertical="center" shrinkToFit="1"/>
      <protection locked="0"/>
    </xf>
    <xf numFmtId="0" fontId="34" fillId="0" borderId="120" xfId="12" applyFont="1" applyBorder="1" applyAlignment="1" applyProtection="1">
      <alignment horizontal="left" vertical="center" shrinkToFit="1"/>
      <protection locked="0"/>
    </xf>
    <xf numFmtId="177" fontId="34" fillId="0" borderId="119" xfId="12" applyNumberFormat="1" applyFont="1" applyBorder="1" applyAlignment="1" applyProtection="1">
      <alignment horizontal="right" vertical="center" shrinkToFit="1"/>
      <protection locked="0"/>
    </xf>
    <xf numFmtId="187" fontId="34" fillId="0" borderId="115" xfId="12" applyNumberFormat="1" applyFont="1" applyBorder="1" applyAlignment="1" applyProtection="1">
      <alignment horizontal="right" vertical="center" shrinkToFit="1"/>
      <protection locked="0"/>
    </xf>
    <xf numFmtId="177" fontId="34" fillId="6" borderId="114" xfId="13" applyNumberFormat="1" applyFont="1" applyFill="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9" xfId="13" applyNumberFormat="1" applyFont="1" applyFill="1" applyBorder="1" applyAlignment="1" applyProtection="1">
      <alignment horizontal="right" vertical="center" shrinkToFit="1"/>
      <protection locked="0"/>
    </xf>
    <xf numFmtId="187" fontId="34" fillId="6" borderId="115" xfId="13" applyNumberFormat="1" applyFont="1" applyFill="1" applyBorder="1" applyAlignment="1" applyProtection="1">
      <alignment horizontal="right" vertical="center" shrinkToFit="1"/>
      <protection locked="0"/>
    </xf>
    <xf numFmtId="177" fontId="34" fillId="8" borderId="141"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28"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3" xfId="12" applyNumberFormat="1" applyFont="1" applyFill="1" applyBorder="1" applyAlignment="1" applyProtection="1">
      <alignment horizontal="right" vertical="center" shrinkToFit="1"/>
      <protection locked="0"/>
    </xf>
    <xf numFmtId="0" fontId="34" fillId="8" borderId="128" xfId="12" applyNumberFormat="1" applyFont="1" applyFill="1" applyBorder="1" applyAlignment="1" applyProtection="1">
      <alignment horizontal="left" vertical="center" shrinkToFit="1"/>
      <protection locked="0"/>
    </xf>
    <xf numFmtId="0" fontId="34" fillId="8" borderId="131"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1" xfId="12" applyNumberFormat="1" applyFont="1" applyFill="1" applyBorder="1" applyAlignment="1" applyProtection="1">
      <alignment horizontal="left" vertical="center" shrinkToFit="1"/>
      <protection locked="0"/>
    </xf>
    <xf numFmtId="0" fontId="34" fillId="6" borderId="112" xfId="12" applyNumberFormat="1" applyFont="1" applyFill="1" applyBorder="1" applyAlignment="1" applyProtection="1">
      <alignment horizontal="left" vertical="center" shrinkToFit="1"/>
      <protection locked="0"/>
    </xf>
    <xf numFmtId="0" fontId="34" fillId="6" borderId="118" xfId="12" applyNumberFormat="1" applyFont="1" applyFill="1" applyBorder="1" applyAlignment="1" applyProtection="1">
      <alignment horizontal="left" vertical="center" shrinkToFit="1"/>
      <protection locked="0"/>
    </xf>
    <xf numFmtId="177" fontId="34" fillId="6" borderId="111" xfId="12" applyNumberFormat="1" applyFont="1" applyFill="1" applyBorder="1" applyAlignment="1" applyProtection="1">
      <alignment horizontal="righ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0" fontId="34" fillId="6" borderId="111" xfId="12" applyFont="1" applyFill="1" applyBorder="1" applyAlignment="1" applyProtection="1">
      <alignment horizontal="lef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7"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177" fontId="34" fillId="0" borderId="114" xfId="12" applyNumberFormat="1" applyFont="1" applyBorder="1" applyAlignment="1" applyProtection="1">
      <alignment horizontal="right" vertical="center" shrinkToFit="1"/>
      <protection locked="0"/>
    </xf>
    <xf numFmtId="0" fontId="34" fillId="0" borderId="115" xfId="12" applyNumberFormat="1" applyFont="1" applyBorder="1" applyAlignment="1" applyProtection="1">
      <alignment horizontal="left" vertical="center" shrinkToFit="1"/>
      <protection locked="0"/>
    </xf>
    <xf numFmtId="0" fontId="34" fillId="0" borderId="120" xfId="12" applyNumberFormat="1" applyFont="1" applyBorder="1" applyAlignment="1" applyProtection="1">
      <alignment horizontal="left" vertical="center" shrinkToFit="1"/>
      <protection locked="0"/>
    </xf>
    <xf numFmtId="177" fontId="34" fillId="0" borderId="111"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6" borderId="144" xfId="12" applyFont="1" applyFill="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177" fontId="34" fillId="6" borderId="122" xfId="12" applyNumberFormat="1" applyFont="1" applyFill="1" applyBorder="1" applyAlignment="1" applyProtection="1">
      <alignment horizontal="right" vertical="center" shrinkToFit="1"/>
      <protection locked="0"/>
    </xf>
    <xf numFmtId="177" fontId="34" fillId="6" borderId="123" xfId="12" applyNumberFormat="1" applyFont="1" applyFill="1" applyBorder="1" applyAlignment="1" applyProtection="1">
      <alignment horizontal="right" vertical="center" shrinkToFit="1"/>
      <protection locked="0"/>
    </xf>
    <xf numFmtId="0" fontId="34" fillId="6" borderId="123" xfId="12" applyNumberFormat="1" applyFont="1" applyFill="1" applyBorder="1" applyAlignment="1" applyProtection="1">
      <alignment horizontal="left" vertical="center" shrinkToFit="1"/>
      <protection locked="0"/>
    </xf>
    <xf numFmtId="0" fontId="34" fillId="6" borderId="126" xfId="12" applyNumberFormat="1" applyFont="1" applyFill="1" applyBorder="1" applyAlignment="1" applyProtection="1">
      <alignment horizontal="left" vertical="center" shrinkToFit="1"/>
      <protection locked="0"/>
    </xf>
    <xf numFmtId="177" fontId="34" fillId="8" borderId="147" xfId="12" applyNumberFormat="1" applyFont="1" applyFill="1" applyBorder="1" applyAlignment="1" applyProtection="1">
      <alignment horizontal="righ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3"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4"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0"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2"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1"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5"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0"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61"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2"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8" xfId="14" applyNumberFormat="1" applyFont="1" applyFill="1" applyBorder="1" applyAlignment="1" applyProtection="1">
      <alignment horizontal="right" vertical="center" shrinkToFit="1"/>
    </xf>
    <xf numFmtId="187" fontId="34" fillId="6" borderId="165"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1" xfId="14" applyNumberFormat="1" applyFont="1" applyFill="1" applyBorder="1" applyAlignment="1" applyProtection="1">
      <alignment horizontal="right" vertical="center" shrinkToFit="1"/>
    </xf>
    <xf numFmtId="177" fontId="34" fillId="6" borderId="172" xfId="14" applyNumberFormat="1" applyFont="1" applyFill="1" applyBorder="1" applyAlignment="1" applyProtection="1">
      <alignment horizontal="right" vertical="center" shrinkToFit="1"/>
    </xf>
    <xf numFmtId="187" fontId="34" fillId="6" borderId="172"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7" xfId="14" applyNumberFormat="1" applyFont="1" applyFill="1" applyBorder="1" applyAlignment="1" applyProtection="1">
      <alignment horizontal="right" vertical="center" shrinkToFit="1"/>
    </xf>
    <xf numFmtId="177" fontId="34" fillId="6" borderId="163"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4"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29"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3"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7"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calcChain" Target="calcChain.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sharedStrings" Target="sharedStrings.xml" />
  <Relationship Id="rId2" Type="http://schemas.openxmlformats.org/officeDocument/2006/relationships/worksheet" Target="worksheets/sheet2.xml" />
  <Relationship Id="rId16"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theme" Target="theme/theme1.xml" />
  <Relationship Id="rId10" Type="http://schemas.openxmlformats.org/officeDocument/2006/relationships/worksheet" Target="worksheets/sheet10.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125391</c:v>
                </c:pt>
              </c:numCache>
            </c:numRef>
          </c:val>
          <c:smooth val="0"/>
          <c:extLst>
            <c:ext xmlns:c16="http://schemas.microsoft.com/office/drawing/2014/chart" uri="{C3380CC4-5D6E-409C-BE32-E72D297353CC}">
              <c16:uniqueId val="{00000000-AF26-48A8-B082-5870102DA4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20465</c:v>
                </c:pt>
                <c:pt idx="1">
                  <c:v>24783</c:v>
                </c:pt>
                <c:pt idx="2">
                  <c:v>36573</c:v>
                </c:pt>
                <c:pt idx="3">
                  <c:v>107351</c:v>
                </c:pt>
                <c:pt idx="4">
                  <c:v>140016</c:v>
                </c:pt>
              </c:numCache>
            </c:numRef>
          </c:val>
          <c:smooth val="0"/>
          <c:extLst>
            <c:ext xmlns:c16="http://schemas.microsoft.com/office/drawing/2014/chart" uri="{C3380CC4-5D6E-409C-BE32-E72D297353CC}">
              <c16:uniqueId val="{00000001-AF26-48A8-B082-5870102DA40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5.27</c:v>
                </c:pt>
                <c:pt idx="1">
                  <c:v>4.75</c:v>
                </c:pt>
                <c:pt idx="2">
                  <c:v>4.47</c:v>
                </c:pt>
                <c:pt idx="3">
                  <c:v>4.6399999999999997</c:v>
                </c:pt>
                <c:pt idx="4">
                  <c:v>4.87</c:v>
                </c:pt>
              </c:numCache>
            </c:numRef>
          </c:val>
          <c:extLst>
            <c:ext xmlns:c16="http://schemas.microsoft.com/office/drawing/2014/chart" uri="{C3380CC4-5D6E-409C-BE32-E72D297353CC}">
              <c16:uniqueId val="{00000000-F1BD-4C58-832D-D1FADC1CD98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42.7</c:v>
                </c:pt>
                <c:pt idx="1">
                  <c:v>43.6</c:v>
                </c:pt>
                <c:pt idx="2">
                  <c:v>44.91</c:v>
                </c:pt>
                <c:pt idx="3">
                  <c:v>40.630000000000003</c:v>
                </c:pt>
                <c:pt idx="4">
                  <c:v>35.6</c:v>
                </c:pt>
              </c:numCache>
            </c:numRef>
          </c:val>
          <c:extLst>
            <c:ext xmlns:c16="http://schemas.microsoft.com/office/drawing/2014/chart" uri="{C3380CC4-5D6E-409C-BE32-E72D297353CC}">
              <c16:uniqueId val="{00000001-F1BD-4C58-832D-D1FADC1CD98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-2.1</c:v>
                </c:pt>
                <c:pt idx="1">
                  <c:v>-0.55000000000000004</c:v>
                </c:pt>
                <c:pt idx="2">
                  <c:v>0.82</c:v>
                </c:pt>
                <c:pt idx="3">
                  <c:v>-4.43</c:v>
                </c:pt>
                <c:pt idx="4">
                  <c:v>-2.4500000000000002</c:v>
                </c:pt>
              </c:numCache>
            </c:numRef>
          </c:val>
          <c:smooth val="0"/>
          <c:extLst>
            <c:ext xmlns:c16="http://schemas.microsoft.com/office/drawing/2014/chart" uri="{C3380CC4-5D6E-409C-BE32-E72D297353CC}">
              <c16:uniqueId val="{00000002-F1BD-4C58-832D-D1FADC1CD98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#N/A</c:v>
                </c:pt>
                <c:pt idx="7">
                  <c:v>0</c:v>
                </c:pt>
                <c:pt idx="8">
                  <c:v>0</c:v>
                </c:pt>
                <c:pt idx="9">
                  <c:v>0</c:v>
                </c:pt>
              </c:numCache>
            </c:numRef>
          </c:val>
          <c:extLst>
            <c:ext xmlns:c16="http://schemas.microsoft.com/office/drawing/2014/chart" uri="{C3380CC4-5D6E-409C-BE32-E72D297353CC}">
              <c16:uniqueId val="{00000000-3311-49C4-B158-6D20ED26284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311-49C4-B158-6D20ED262846}"/>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0.02</c:v>
                </c:pt>
                <c:pt idx="2">
                  <c:v>#N/A</c:v>
                </c:pt>
                <c:pt idx="3">
                  <c:v>0.02</c:v>
                </c:pt>
                <c:pt idx="4">
                  <c:v>#N/A</c:v>
                </c:pt>
                <c:pt idx="5">
                  <c:v>0.01</c:v>
                </c:pt>
                <c:pt idx="6">
                  <c:v>#N/A</c:v>
                </c:pt>
                <c:pt idx="7">
                  <c:v>0.02</c:v>
                </c:pt>
                <c:pt idx="8">
                  <c:v>#N/A</c:v>
                </c:pt>
                <c:pt idx="9">
                  <c:v>0.04</c:v>
                </c:pt>
              </c:numCache>
            </c:numRef>
          </c:val>
          <c:extLst>
            <c:ext xmlns:c16="http://schemas.microsoft.com/office/drawing/2014/chart" uri="{C3380CC4-5D6E-409C-BE32-E72D297353CC}">
              <c16:uniqueId val="{00000002-3311-49C4-B158-6D20ED26284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0.09</c:v>
                </c:pt>
                <c:pt idx="2">
                  <c:v>#N/A</c:v>
                </c:pt>
                <c:pt idx="3">
                  <c:v>0.09</c:v>
                </c:pt>
                <c:pt idx="4">
                  <c:v>#N/A</c:v>
                </c:pt>
                <c:pt idx="5">
                  <c:v>0.08</c:v>
                </c:pt>
                <c:pt idx="6">
                  <c:v>#N/A</c:v>
                </c:pt>
                <c:pt idx="7">
                  <c:v>0.09</c:v>
                </c:pt>
                <c:pt idx="8">
                  <c:v>#N/A</c:v>
                </c:pt>
                <c:pt idx="9">
                  <c:v>0.1</c:v>
                </c:pt>
              </c:numCache>
            </c:numRef>
          </c:val>
          <c:extLst>
            <c:ext xmlns:c16="http://schemas.microsoft.com/office/drawing/2014/chart" uri="{C3380CC4-5D6E-409C-BE32-E72D297353CC}">
              <c16:uniqueId val="{00000003-3311-49C4-B158-6D20ED262846}"/>
            </c:ext>
          </c:extLst>
        </c:ser>
        <c:ser>
          <c:idx val="4"/>
          <c:order val="4"/>
          <c:tx>
            <c:strRef>
              <c:f>データシート!$A$31</c:f>
              <c:strCache>
                <c:ptCount val="1"/>
                <c:pt idx="0">
                  <c:v>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0.22</c:v>
                </c:pt>
                <c:pt idx="4">
                  <c:v>#N/A</c:v>
                </c:pt>
                <c:pt idx="5">
                  <c:v>0.38</c:v>
                </c:pt>
                <c:pt idx="6">
                  <c:v>#N/A</c:v>
                </c:pt>
                <c:pt idx="7">
                  <c:v>0.35</c:v>
                </c:pt>
                <c:pt idx="8">
                  <c:v>#N/A</c:v>
                </c:pt>
                <c:pt idx="9">
                  <c:v>0.2</c:v>
                </c:pt>
              </c:numCache>
            </c:numRef>
          </c:val>
          <c:extLst>
            <c:ext xmlns:c16="http://schemas.microsoft.com/office/drawing/2014/chart" uri="{C3380CC4-5D6E-409C-BE32-E72D297353CC}">
              <c16:uniqueId val="{00000004-3311-49C4-B158-6D20ED262846}"/>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0.25</c:v>
                </c:pt>
                <c:pt idx="2">
                  <c:v>#N/A</c:v>
                </c:pt>
                <c:pt idx="3">
                  <c:v>0.14000000000000001</c:v>
                </c:pt>
                <c:pt idx="4">
                  <c:v>#N/A</c:v>
                </c:pt>
                <c:pt idx="5">
                  <c:v>0.22</c:v>
                </c:pt>
                <c:pt idx="6">
                  <c:v>#N/A</c:v>
                </c:pt>
                <c:pt idx="7">
                  <c:v>0.27</c:v>
                </c:pt>
                <c:pt idx="8">
                  <c:v>#N/A</c:v>
                </c:pt>
                <c:pt idx="9">
                  <c:v>0.34</c:v>
                </c:pt>
              </c:numCache>
            </c:numRef>
          </c:val>
          <c:extLst>
            <c:ext xmlns:c16="http://schemas.microsoft.com/office/drawing/2014/chart" uri="{C3380CC4-5D6E-409C-BE32-E72D297353CC}">
              <c16:uniqueId val="{00000005-3311-49C4-B158-6D20ED26284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0.67</c:v>
                </c:pt>
                <c:pt idx="2">
                  <c:v>#N/A</c:v>
                </c:pt>
                <c:pt idx="3">
                  <c:v>0.73</c:v>
                </c:pt>
                <c:pt idx="4">
                  <c:v>#N/A</c:v>
                </c:pt>
                <c:pt idx="5">
                  <c:v>0.65</c:v>
                </c:pt>
                <c:pt idx="6">
                  <c:v>#N/A</c:v>
                </c:pt>
                <c:pt idx="7">
                  <c:v>0.38</c:v>
                </c:pt>
                <c:pt idx="8">
                  <c:v>#N/A</c:v>
                </c:pt>
                <c:pt idx="9">
                  <c:v>0.61</c:v>
                </c:pt>
              </c:numCache>
            </c:numRef>
          </c:val>
          <c:extLst>
            <c:ext xmlns:c16="http://schemas.microsoft.com/office/drawing/2014/chart" uri="{C3380CC4-5D6E-409C-BE32-E72D297353CC}">
              <c16:uniqueId val="{00000006-3311-49C4-B158-6D20ED262846}"/>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5.37</c:v>
                </c:pt>
                <c:pt idx="2">
                  <c:v>#N/A</c:v>
                </c:pt>
                <c:pt idx="3">
                  <c:v>7.32</c:v>
                </c:pt>
                <c:pt idx="4">
                  <c:v>#N/A</c:v>
                </c:pt>
                <c:pt idx="5">
                  <c:v>3.36</c:v>
                </c:pt>
                <c:pt idx="6">
                  <c:v>#N/A</c:v>
                </c:pt>
                <c:pt idx="7">
                  <c:v>3.74</c:v>
                </c:pt>
                <c:pt idx="8">
                  <c:v>#N/A</c:v>
                </c:pt>
                <c:pt idx="9">
                  <c:v>4.3099999999999996</c:v>
                </c:pt>
              </c:numCache>
            </c:numRef>
          </c:val>
          <c:extLst>
            <c:ext xmlns:c16="http://schemas.microsoft.com/office/drawing/2014/chart" uri="{C3380CC4-5D6E-409C-BE32-E72D297353CC}">
              <c16:uniqueId val="{00000007-3311-49C4-B158-6D20ED26284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5.27</c:v>
                </c:pt>
                <c:pt idx="2">
                  <c:v>#N/A</c:v>
                </c:pt>
                <c:pt idx="3">
                  <c:v>4.74</c:v>
                </c:pt>
                <c:pt idx="4">
                  <c:v>#N/A</c:v>
                </c:pt>
                <c:pt idx="5">
                  <c:v>4.46</c:v>
                </c:pt>
                <c:pt idx="6">
                  <c:v>#N/A</c:v>
                </c:pt>
                <c:pt idx="7">
                  <c:v>4.6399999999999997</c:v>
                </c:pt>
                <c:pt idx="8">
                  <c:v>#N/A</c:v>
                </c:pt>
                <c:pt idx="9">
                  <c:v>4.87</c:v>
                </c:pt>
              </c:numCache>
            </c:numRef>
          </c:val>
          <c:extLst>
            <c:ext xmlns:c16="http://schemas.microsoft.com/office/drawing/2014/chart" uri="{C3380CC4-5D6E-409C-BE32-E72D297353CC}">
              <c16:uniqueId val="{00000008-3311-49C4-B158-6D20ED26284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23.97</c:v>
                </c:pt>
                <c:pt idx="2">
                  <c:v>#N/A</c:v>
                </c:pt>
                <c:pt idx="3">
                  <c:v>24.47</c:v>
                </c:pt>
                <c:pt idx="4">
                  <c:v>#N/A</c:v>
                </c:pt>
                <c:pt idx="5">
                  <c:v>25.18</c:v>
                </c:pt>
                <c:pt idx="6">
                  <c:v>#N/A</c:v>
                </c:pt>
                <c:pt idx="7">
                  <c:v>26.88</c:v>
                </c:pt>
                <c:pt idx="8">
                  <c:v>#N/A</c:v>
                </c:pt>
                <c:pt idx="9">
                  <c:v>26.37</c:v>
                </c:pt>
              </c:numCache>
            </c:numRef>
          </c:val>
          <c:extLst>
            <c:ext xmlns:c16="http://schemas.microsoft.com/office/drawing/2014/chart" uri="{C3380CC4-5D6E-409C-BE32-E72D297353CC}">
              <c16:uniqueId val="{00000009-3311-49C4-B158-6D20ED26284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456</c:v>
                </c:pt>
                <c:pt idx="5">
                  <c:v>463</c:v>
                </c:pt>
                <c:pt idx="8">
                  <c:v>486</c:v>
                </c:pt>
                <c:pt idx="11">
                  <c:v>502</c:v>
                </c:pt>
                <c:pt idx="14">
                  <c:v>505</c:v>
                </c:pt>
              </c:numCache>
            </c:numRef>
          </c:val>
          <c:extLst>
            <c:ext xmlns:c16="http://schemas.microsoft.com/office/drawing/2014/chart" uri="{C3380CC4-5D6E-409C-BE32-E72D297353CC}">
              <c16:uniqueId val="{00000000-59D1-4A3B-A246-707386405D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D1-4A3B-A246-707386405D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9D1-4A3B-A246-707386405D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86</c:v>
                </c:pt>
                <c:pt idx="3">
                  <c:v>86</c:v>
                </c:pt>
                <c:pt idx="6">
                  <c:v>86</c:v>
                </c:pt>
                <c:pt idx="9">
                  <c:v>80</c:v>
                </c:pt>
                <c:pt idx="12">
                  <c:v>79</c:v>
                </c:pt>
              </c:numCache>
            </c:numRef>
          </c:val>
          <c:extLst>
            <c:ext xmlns:c16="http://schemas.microsoft.com/office/drawing/2014/chart" uri="{C3380CC4-5D6E-409C-BE32-E72D297353CC}">
              <c16:uniqueId val="{00000003-59D1-4A3B-A246-707386405D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374</c:v>
                </c:pt>
                <c:pt idx="3">
                  <c:v>339</c:v>
                </c:pt>
                <c:pt idx="6">
                  <c:v>337</c:v>
                </c:pt>
                <c:pt idx="9">
                  <c:v>339</c:v>
                </c:pt>
                <c:pt idx="12">
                  <c:v>336</c:v>
                </c:pt>
              </c:numCache>
            </c:numRef>
          </c:val>
          <c:extLst>
            <c:ext xmlns:c16="http://schemas.microsoft.com/office/drawing/2014/chart" uri="{C3380CC4-5D6E-409C-BE32-E72D297353CC}">
              <c16:uniqueId val="{00000004-59D1-4A3B-A246-707386405D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D1-4A3B-A246-707386405D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D1-4A3B-A246-707386405D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460</c:v>
                </c:pt>
                <c:pt idx="3">
                  <c:v>482</c:v>
                </c:pt>
                <c:pt idx="6">
                  <c:v>509</c:v>
                </c:pt>
                <c:pt idx="9">
                  <c:v>523</c:v>
                </c:pt>
                <c:pt idx="12">
                  <c:v>538</c:v>
                </c:pt>
              </c:numCache>
            </c:numRef>
          </c:val>
          <c:extLst>
            <c:ext xmlns:c16="http://schemas.microsoft.com/office/drawing/2014/chart" uri="{C3380CC4-5D6E-409C-BE32-E72D297353CC}">
              <c16:uniqueId val="{00000007-59D1-4A3B-A246-707386405D5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464</c:v>
                </c:pt>
                <c:pt idx="2">
                  <c:v>#N/A</c:v>
                </c:pt>
                <c:pt idx="3">
                  <c:v>#N/A</c:v>
                </c:pt>
                <c:pt idx="4">
                  <c:v>444</c:v>
                </c:pt>
                <c:pt idx="5">
                  <c:v>#N/A</c:v>
                </c:pt>
                <c:pt idx="6">
                  <c:v>#N/A</c:v>
                </c:pt>
                <c:pt idx="7">
                  <c:v>446</c:v>
                </c:pt>
                <c:pt idx="8">
                  <c:v>#N/A</c:v>
                </c:pt>
                <c:pt idx="9">
                  <c:v>#N/A</c:v>
                </c:pt>
                <c:pt idx="10">
                  <c:v>440</c:v>
                </c:pt>
                <c:pt idx="11">
                  <c:v>#N/A</c:v>
                </c:pt>
                <c:pt idx="12">
                  <c:v>#N/A</c:v>
                </c:pt>
                <c:pt idx="13">
                  <c:v>448</c:v>
                </c:pt>
                <c:pt idx="14">
                  <c:v>#N/A</c:v>
                </c:pt>
              </c:numCache>
            </c:numRef>
          </c:val>
          <c:smooth val="0"/>
          <c:extLst>
            <c:ext xmlns:c16="http://schemas.microsoft.com/office/drawing/2014/chart" uri="{C3380CC4-5D6E-409C-BE32-E72D297353CC}">
              <c16:uniqueId val="{00000008-59D1-4A3B-A246-707386405D5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5900</c:v>
                </c:pt>
                <c:pt idx="5">
                  <c:v>5763</c:v>
                </c:pt>
                <c:pt idx="8">
                  <c:v>5760</c:v>
                </c:pt>
                <c:pt idx="11">
                  <c:v>6389</c:v>
                </c:pt>
                <c:pt idx="14">
                  <c:v>6333</c:v>
                </c:pt>
              </c:numCache>
            </c:numRef>
          </c:val>
          <c:extLst>
            <c:ext xmlns:c16="http://schemas.microsoft.com/office/drawing/2014/chart" uri="{C3380CC4-5D6E-409C-BE32-E72D297353CC}">
              <c16:uniqueId val="{00000000-F7CF-4F96-AF6F-62D4396A9E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7CF-4F96-AF6F-62D4396A9E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2426</c:v>
                </c:pt>
                <c:pt idx="5">
                  <c:v>2357</c:v>
                </c:pt>
                <c:pt idx="8">
                  <c:v>2356</c:v>
                </c:pt>
                <c:pt idx="11">
                  <c:v>2069</c:v>
                </c:pt>
                <c:pt idx="14">
                  <c:v>2056</c:v>
                </c:pt>
              </c:numCache>
            </c:numRef>
          </c:val>
          <c:extLst>
            <c:ext xmlns:c16="http://schemas.microsoft.com/office/drawing/2014/chart" uri="{C3380CC4-5D6E-409C-BE32-E72D297353CC}">
              <c16:uniqueId val="{00000002-F7CF-4F96-AF6F-62D4396A9E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7CF-4F96-AF6F-62D4396A9E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7CF-4F96-AF6F-62D4396A9E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7CF-4F96-AF6F-62D4396A9E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886</c:v>
                </c:pt>
                <c:pt idx="3">
                  <c:v>863</c:v>
                </c:pt>
                <c:pt idx="6">
                  <c:v>876</c:v>
                </c:pt>
                <c:pt idx="9">
                  <c:v>861</c:v>
                </c:pt>
                <c:pt idx="12">
                  <c:v>856</c:v>
                </c:pt>
              </c:numCache>
            </c:numRef>
          </c:val>
          <c:extLst>
            <c:ext xmlns:c16="http://schemas.microsoft.com/office/drawing/2014/chart" uri="{C3380CC4-5D6E-409C-BE32-E72D297353CC}">
              <c16:uniqueId val="{00000006-F7CF-4F96-AF6F-62D4396A9E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443</c:v>
                </c:pt>
                <c:pt idx="3">
                  <c:v>364</c:v>
                </c:pt>
                <c:pt idx="6">
                  <c:v>283</c:v>
                </c:pt>
                <c:pt idx="9">
                  <c:v>207</c:v>
                </c:pt>
                <c:pt idx="12">
                  <c:v>131</c:v>
                </c:pt>
              </c:numCache>
            </c:numRef>
          </c:val>
          <c:extLst>
            <c:ext xmlns:c16="http://schemas.microsoft.com/office/drawing/2014/chart" uri="{C3380CC4-5D6E-409C-BE32-E72D297353CC}">
              <c16:uniqueId val="{00000007-F7CF-4F96-AF6F-62D4396A9E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4899</c:v>
                </c:pt>
                <c:pt idx="3">
                  <c:v>4786</c:v>
                </c:pt>
                <c:pt idx="6">
                  <c:v>4623</c:v>
                </c:pt>
                <c:pt idx="9">
                  <c:v>4486</c:v>
                </c:pt>
                <c:pt idx="12">
                  <c:v>4332</c:v>
                </c:pt>
              </c:numCache>
            </c:numRef>
          </c:val>
          <c:extLst>
            <c:ext xmlns:c16="http://schemas.microsoft.com/office/drawing/2014/chart" uri="{C3380CC4-5D6E-409C-BE32-E72D297353CC}">
              <c16:uniqueId val="{00000008-F7CF-4F96-AF6F-62D4396A9E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7CF-4F96-AF6F-62D4396A9E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5826</c:v>
                </c:pt>
                <c:pt idx="3">
                  <c:v>5619</c:v>
                </c:pt>
                <c:pt idx="6">
                  <c:v>5634</c:v>
                </c:pt>
                <c:pt idx="9">
                  <c:v>6242</c:v>
                </c:pt>
                <c:pt idx="12">
                  <c:v>7031</c:v>
                </c:pt>
              </c:numCache>
            </c:numRef>
          </c:val>
          <c:extLst>
            <c:ext xmlns:c16="http://schemas.microsoft.com/office/drawing/2014/chart" uri="{C3380CC4-5D6E-409C-BE32-E72D297353CC}">
              <c16:uniqueId val="{0000000A-F7CF-4F96-AF6F-62D4396A9EF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3728</c:v>
                </c:pt>
                <c:pt idx="2">
                  <c:v>#N/A</c:v>
                </c:pt>
                <c:pt idx="3">
                  <c:v>#N/A</c:v>
                </c:pt>
                <c:pt idx="4">
                  <c:v>3512</c:v>
                </c:pt>
                <c:pt idx="5">
                  <c:v>#N/A</c:v>
                </c:pt>
                <c:pt idx="6">
                  <c:v>#N/A</c:v>
                </c:pt>
                <c:pt idx="7">
                  <c:v>3301</c:v>
                </c:pt>
                <c:pt idx="8">
                  <c:v>#N/A</c:v>
                </c:pt>
                <c:pt idx="9">
                  <c:v>#N/A</c:v>
                </c:pt>
                <c:pt idx="10">
                  <c:v>3337</c:v>
                </c:pt>
                <c:pt idx="11">
                  <c:v>#N/A</c:v>
                </c:pt>
                <c:pt idx="12">
                  <c:v>#N/A</c:v>
                </c:pt>
                <c:pt idx="13">
                  <c:v>3961</c:v>
                </c:pt>
                <c:pt idx="14">
                  <c:v>#N/A</c:v>
                </c:pt>
              </c:numCache>
            </c:numRef>
          </c:val>
          <c:smooth val="0"/>
          <c:extLst>
            <c:ext xmlns:c16="http://schemas.microsoft.com/office/drawing/2014/chart" uri="{C3380CC4-5D6E-409C-BE32-E72D297353CC}">
              <c16:uniqueId val="{0000000B-F7CF-4F96-AF6F-62D4396A9EF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1502</c:v>
                </c:pt>
                <c:pt idx="1">
                  <c:v>1350</c:v>
                </c:pt>
                <c:pt idx="2">
                  <c:v>1248</c:v>
                </c:pt>
              </c:numCache>
            </c:numRef>
          </c:val>
          <c:extLst>
            <c:ext xmlns:c16="http://schemas.microsoft.com/office/drawing/2014/chart" uri="{C3380CC4-5D6E-409C-BE32-E72D297353CC}">
              <c16:uniqueId val="{00000000-D5A1-4BB8-B0A7-C1476BE10D6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5A1-4BB8-B0A7-C1476BE10D6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491</c:v>
                </c:pt>
                <c:pt idx="1">
                  <c:v>355</c:v>
                </c:pt>
                <c:pt idx="2">
                  <c:v>468</c:v>
                </c:pt>
              </c:numCache>
            </c:numRef>
          </c:val>
          <c:extLst>
            <c:ext xmlns:c16="http://schemas.microsoft.com/office/drawing/2014/chart" uri="{C3380CC4-5D6E-409C-BE32-E72D297353CC}">
              <c16:uniqueId val="{00000002-D5A1-4BB8-B0A7-C1476BE10D6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9,709
9,596
98.75
7,860,490
7,495,352
170,805
3,504,905
7,031,222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令和２年度より市町村類型が</a:t>
          </a:r>
          <a:r>
            <a:rPr kumimoji="1" lang="en-US" altLang="ja-JP" sz="1300">
              <a:solidFill>
                <a:srgbClr val="000000"/>
              </a:solidFill>
              <a:latin typeface="ＭＳ Ｐゴシック" panose="020B0600070205080204" pitchFamily="50" charset="-128"/>
              <a:ea typeface="ＭＳ Ｐゴシック" panose="020B0600070205080204" pitchFamily="50" charset="-128"/>
            </a:rPr>
            <a:t>Ⅲ</a:t>
          </a:r>
          <a:r>
            <a:rPr kumimoji="1" lang="ja-JP" altLang="en-US" sz="1300">
              <a:solidFill>
                <a:srgbClr val="000000"/>
              </a:solidFill>
              <a:latin typeface="ＭＳ Ｐゴシック" panose="020B0600070205080204" pitchFamily="50" charset="-128"/>
              <a:ea typeface="ＭＳ Ｐゴシック" panose="020B0600070205080204" pitchFamily="50" charset="-128"/>
            </a:rPr>
            <a:t>－２から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Ⅱ</a:t>
          </a:r>
          <a:r>
            <a:rPr kumimoji="1" lang="ja-JP" altLang="en-US" sz="1300">
              <a:solidFill>
                <a:srgbClr val="000000"/>
              </a:solidFill>
              <a:latin typeface="ＭＳ Ｐゴシック" panose="020B0600070205080204" pitchFamily="50" charset="-128"/>
              <a:ea typeface="ＭＳ Ｐゴシック" panose="020B0600070205080204" pitchFamily="50" charset="-128"/>
            </a:rPr>
            <a:t>－２へ変更となったことにより、類似団体内平均値とほぼ同値の結果となった。</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直近５年の経年で比較すると、指標の悪化が続いているところであり、原因としては、少子高齢化に加え、人口減少の中でも担税力の高い人口の減少の影響が大きいことがあげられる。今後も同様の傾向が続くことが見込まれるため、企業誘致等により収入の確保に努め、指標の悪化を少しでも食い止める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110974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111724"/>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25901</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110974</xdr:rowOff>
    </xdr:from>
    <xdr:to>
      <xdr:col>24</xdr:col>
      <xdr:colOff>12700</xdr:colOff>
      <xdr:row>35</xdr:row>
      <xdr:rowOff>110974</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26307</xdr:rowOff>
    </xdr:from>
    <xdr:to>
      <xdr:col>23</xdr:col>
      <xdr:colOff>133350</xdr:colOff>
      <xdr:row>43</xdr:row>
      <xdr:rowOff>26307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398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26307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3326</xdr:rowOff>
    </xdr:from>
    <xdr:to>
      <xdr:col>15</xdr:col>
      <xdr:colOff>82550</xdr:colOff>
      <xdr:row>43</xdr:row>
      <xdr:rowOff>14817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163285</xdr:rowOff>
    </xdr:from>
    <xdr:to>
      <xdr:col>11</xdr:col>
      <xdr:colOff>31750</xdr:colOff>
      <xdr:row>43</xdr:row>
      <xdr:rowOff>3326</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641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119034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146957</xdr:rowOff>
    </xdr:from>
    <xdr:to>
      <xdr:col>19</xdr:col>
      <xdr:colOff>184150</xdr:colOff>
      <xdr:row>43</xdr:row>
      <xdr:rowOff>77107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61884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3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123976</xdr:rowOff>
    </xdr:from>
    <xdr:to>
      <xdr:col>11</xdr:col>
      <xdr:colOff>82550</xdr:colOff>
      <xdr:row>43</xdr:row>
      <xdr:rowOff>54126</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112485</xdr:rowOff>
    </xdr:from>
    <xdr:to>
      <xdr:col>7</xdr:col>
      <xdr:colOff>31750</xdr:colOff>
      <xdr:row>43</xdr:row>
      <xdr:rowOff>42635</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27412</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前年度は経常収支比率が本町初めて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100</a:t>
          </a:r>
          <a:r>
            <a:rPr kumimoji="1" lang="ja-JP" altLang="en-US" sz="1300">
              <a:solidFill>
                <a:srgbClr val="000000"/>
              </a:solidFill>
              <a:latin typeface="ＭＳ Ｐゴシック" panose="020B0600070205080204" pitchFamily="50" charset="-128"/>
              <a:ea typeface="ＭＳ Ｐゴシック" panose="020B0600070205080204" pitchFamily="50" charset="-128"/>
            </a:rPr>
            <a:t>％を超えたが、本年度は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4.9</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ポイント改善する結果となった。これは、普通交付税の増による経常的歳入増が要因となっている。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社会保障経費や公共施設再編整備事業による公債費負担の増が見込まれるが、物件費の抑制を図りつつ、新たな行政需要に対応するため既存事業の再構築に取り組むことにより、数値の改善を進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67</xdr:row>
      <xdr:rowOff>7620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93096"/>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53594</xdr:rowOff>
    </xdr:from>
    <xdr:to>
      <xdr:col>23</xdr:col>
      <xdr:colOff>133350</xdr:colOff>
      <xdr:row>67</xdr:row>
      <xdr:rowOff>118618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369294"/>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38879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8402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67</xdr:row>
      <xdr:rowOff>2794</xdr:rowOff>
    </xdr:from>
    <xdr:to>
      <xdr:col>19</xdr:col>
      <xdr:colOff>133350</xdr:colOff>
      <xdr:row>67</xdr:row>
      <xdr:rowOff>118618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48994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17526</xdr:rowOff>
    </xdr:from>
    <xdr:to>
      <xdr:col>19</xdr:col>
      <xdr:colOff>184150</xdr:colOff>
      <xdr:row>64</xdr:row>
      <xdr:rowOff>119126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129303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75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125984</xdr:rowOff>
    </xdr:from>
    <xdr:to>
      <xdr:col>15</xdr:col>
      <xdr:colOff>82550</xdr:colOff>
      <xdr:row>67</xdr:row>
      <xdr:rowOff>2794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44168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131064</xdr:rowOff>
    </xdr:from>
    <xdr:to>
      <xdr:col>15</xdr:col>
      <xdr:colOff>133350</xdr:colOff>
      <xdr:row>64</xdr:row>
      <xdr:rowOff>61214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71391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63246</xdr:rowOff>
    </xdr:from>
    <xdr:to>
      <xdr:col>11</xdr:col>
      <xdr:colOff>31750</xdr:colOff>
      <xdr:row>66</xdr:row>
      <xdr:rowOff>125984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378946"/>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106934</xdr:rowOff>
    </xdr:from>
    <xdr:to>
      <xdr:col>11</xdr:col>
      <xdr:colOff>82550</xdr:colOff>
      <xdr:row>64</xdr:row>
      <xdr:rowOff>37084</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2794</xdr:rowOff>
    </xdr:from>
    <xdr:to>
      <xdr:col>23</xdr:col>
      <xdr:colOff>184150</xdr:colOff>
      <xdr:row>66</xdr:row>
      <xdr:rowOff>104394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70121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2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67</xdr:row>
      <xdr:rowOff>67818</xdr:rowOff>
    </xdr:from>
    <xdr:to>
      <xdr:col>19</xdr:col>
      <xdr:colOff>184150</xdr:colOff>
      <xdr:row>67</xdr:row>
      <xdr:rowOff>169418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5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154195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641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123444</xdr:rowOff>
    </xdr:from>
    <xdr:to>
      <xdr:col>15</xdr:col>
      <xdr:colOff>133350</xdr:colOff>
      <xdr:row>67</xdr:row>
      <xdr:rowOff>53594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4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38371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52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75184</xdr:rowOff>
    </xdr:from>
    <xdr:to>
      <xdr:col>11</xdr:col>
      <xdr:colOff>82550</xdr:colOff>
      <xdr:row>67</xdr:row>
      <xdr:rowOff>5334</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161561</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7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12446</xdr:rowOff>
    </xdr:from>
    <xdr:to>
      <xdr:col>7</xdr:col>
      <xdr:colOff>31750</xdr:colOff>
      <xdr:row>66</xdr:row>
      <xdr:rowOff>114046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32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98823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41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[197,143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前年度に比べ、</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人当たり決算額は、</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20,802</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円（</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11.8</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ポイント）の大幅増となった</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。この要因としては、</a:t>
          </a:r>
          <a:r>
            <a:rPr lang="en-US" altLang="ja-JP" sz="1300">
              <a:solidFill>
                <a:srgbClr val="000000"/>
              </a:solidFill>
              <a:effectLst/>
              <a:latin typeface="ＭＳ Ｐゴシック" panose="020B0600070205080204" pitchFamily="50" charset="-128"/>
              <a:ea typeface="ＭＳ Ｐゴシック" panose="020B0600070205080204" pitchFamily="50" charset="-128"/>
              <a:cs typeface="+mn-cs"/>
            </a:rPr>
            <a:t>ICT</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教育環境整備による全校児童生徒１人１台端末の整備や、令和３年に開庁する新庁舎の端末整備等、臨時的な電算関係経費等の物件費の増加が挙げられる</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　次年度以降、</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経常的な物件費の</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抑制に努め、</a:t>
          </a:r>
          <a:r>
            <a:rPr lang="ja-JP" altLang="en-US" sz="1300">
              <a:solidFill>
                <a:srgbClr val="000000"/>
              </a:solidFill>
              <a:effectLst/>
              <a:latin typeface="ＭＳ Ｐゴシック" panose="020B0600070205080204" pitchFamily="50" charset="-128"/>
              <a:ea typeface="ＭＳ Ｐゴシック" panose="020B0600070205080204" pitchFamily="50" charset="-128"/>
              <a:cs typeface="+mn-cs"/>
            </a:rPr>
            <a:t>数値を改善させ、</a:t>
          </a:r>
          <a:r>
            <a:rPr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引き続き、類似団体内平均値を下回るように努める。</a:t>
          </a:r>
          <a:endParaRPr lang="ja-JP" altLang="ja-JP" sz="1300">
            <a:solidFill>
              <a:srgbClr val="000000"/>
            </a:solidFill>
            <a:effectLst/>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a:extLst>
            <a:ext uri="{FF2B5EF4-FFF2-40B4-BE49-F238E27FC236}">
              <a16:creationId xmlns:a16="http://schemas.microsoft.com/office/drawing/2014/main" id="{00000000-0008-0000-0300-0000BA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52494</xdr:rowOff>
    </xdr:from>
    <xdr:to>
      <xdr:col>23</xdr:col>
      <xdr:colOff>133350</xdr:colOff>
      <xdr:row>88</xdr:row>
      <xdr:rowOff>31350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953000" y="13768494"/>
          <a:ext cx="0" cy="1350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3427</xdr:rowOff>
    </xdr:from>
    <xdr:ext cx="762000" cy="259045"/>
    <xdr:sp macro="" textlink="">
      <xdr:nvSpPr>
        <xdr:cNvPr id="188" name="人件費・物件費等の状況最小値テキスト">
          <a:extLst>
            <a:ext uri="{FF2B5EF4-FFF2-40B4-BE49-F238E27FC236}">
              <a16:creationId xmlns:a16="http://schemas.microsoft.com/office/drawing/2014/main" id="{00000000-0008-0000-0300-0000BC000000}"/>
            </a:ext>
          </a:extLst>
        </xdr:cNvPr>
        <xdr:cNvSpPr txBox="1"/>
      </xdr:nvSpPr>
      <xdr:spPr>
        <a:xfrm>
          <a:off x="5041900" y="1509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712,992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31350</xdr:rowOff>
    </xdr:from>
    <xdr:to>
      <xdr:col>24</xdr:col>
      <xdr:colOff>12700</xdr:colOff>
      <xdr:row>88</xdr:row>
      <xdr:rowOff>31350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864100" y="15118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138871</xdr:rowOff>
    </xdr:from>
    <xdr:ext cx="762000" cy="259045"/>
    <xdr:sp macro="" textlink="">
      <xdr:nvSpPr>
        <xdr:cNvPr id="190" name="人件費・物件費等の状況最大値テキスト">
          <a:extLst>
            <a:ext uri="{FF2B5EF4-FFF2-40B4-BE49-F238E27FC236}">
              <a16:creationId xmlns:a16="http://schemas.microsoft.com/office/drawing/2014/main" id="{00000000-0008-0000-0300-0000BE000000}"/>
            </a:ext>
          </a:extLst>
        </xdr:cNvPr>
        <xdr:cNvSpPr txBox="1"/>
      </xdr:nvSpPr>
      <xdr:spPr>
        <a:xfrm>
          <a:off x="5041900" y="13511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153,334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52494</xdr:rowOff>
    </xdr:from>
    <xdr:to>
      <xdr:col>24</xdr:col>
      <xdr:colOff>12700</xdr:colOff>
      <xdr:row>80</xdr:row>
      <xdr:rowOff>52494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3768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108010</xdr:rowOff>
    </xdr:from>
    <xdr:to>
      <xdr:col>23</xdr:col>
      <xdr:colOff>133350</xdr:colOff>
      <xdr:row>80</xdr:row>
      <xdr:rowOff>158206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114800" y="13824010"/>
          <a:ext cx="838200" cy="5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69962</xdr:rowOff>
    </xdr:from>
    <xdr:ext cx="762000" cy="259045"/>
    <xdr:sp macro="" textlink="">
      <xdr:nvSpPr>
        <xdr:cNvPr id="193" name="人件費・物件費等の状況平均値テキスト">
          <a:extLst>
            <a:ext uri="{FF2B5EF4-FFF2-40B4-BE49-F238E27FC236}">
              <a16:creationId xmlns:a16="http://schemas.microsoft.com/office/drawing/2014/main" id="{00000000-0008-0000-0300-0000C1000000}"/>
            </a:ext>
          </a:extLst>
        </xdr:cNvPr>
        <xdr:cNvSpPr txBox="1"/>
      </xdr:nvSpPr>
      <xdr:spPr>
        <a:xfrm>
          <a:off x="5041900" y="139574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97885</xdr:rowOff>
    </xdr:from>
    <xdr:to>
      <xdr:col>23</xdr:col>
      <xdr:colOff>184150</xdr:colOff>
      <xdr:row>82</xdr:row>
      <xdr:rowOff>28035</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4902200" y="139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84903</xdr:rowOff>
    </xdr:from>
    <xdr:to>
      <xdr:col>19</xdr:col>
      <xdr:colOff>133350</xdr:colOff>
      <xdr:row>80</xdr:row>
      <xdr:rowOff>108010</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225800" y="13800903"/>
          <a:ext cx="889000" cy="2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84026</xdr:rowOff>
    </xdr:from>
    <xdr:to>
      <xdr:col>19</xdr:col>
      <xdr:colOff>184150</xdr:colOff>
      <xdr:row>81</xdr:row>
      <xdr:rowOff>14176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064000" y="1380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170403</xdr:rowOff>
    </xdr:from>
    <xdr:ext cx="7366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3733800" y="13886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67362</xdr:rowOff>
    </xdr:from>
    <xdr:to>
      <xdr:col>15</xdr:col>
      <xdr:colOff>82550</xdr:colOff>
      <xdr:row>80</xdr:row>
      <xdr:rowOff>84903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336800" y="13783362"/>
          <a:ext cx="889000" cy="1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64038</xdr:rowOff>
    </xdr:from>
    <xdr:to>
      <xdr:col>15</xdr:col>
      <xdr:colOff>133350</xdr:colOff>
      <xdr:row>80</xdr:row>
      <xdr:rowOff>165638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175000" y="1378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150415</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2844800" y="1386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67362</xdr:rowOff>
    </xdr:from>
    <xdr:to>
      <xdr:col>11</xdr:col>
      <xdr:colOff>31750</xdr:colOff>
      <xdr:row>80</xdr:row>
      <xdr:rowOff>92647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1447800" y="13783362"/>
          <a:ext cx="889000" cy="2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45931</xdr:rowOff>
    </xdr:from>
    <xdr:to>
      <xdr:col>11</xdr:col>
      <xdr:colOff>82550</xdr:colOff>
      <xdr:row>80</xdr:row>
      <xdr:rowOff>147531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286000" y="1376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132308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1955800" y="13848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28566</xdr:rowOff>
    </xdr:from>
    <xdr:to>
      <xdr:col>7</xdr:col>
      <xdr:colOff>31750</xdr:colOff>
      <xdr:row>80</xdr:row>
      <xdr:rowOff>130166</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1397000" y="1374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140343</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066800" y="1351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107406</xdr:rowOff>
    </xdr:from>
    <xdr:to>
      <xdr:col>23</xdr:col>
      <xdr:colOff>184150</xdr:colOff>
      <xdr:row>81</xdr:row>
      <xdr:rowOff>37556</xdr:rowOff>
    </xdr:to>
    <xdr:sp macro="" textlink="">
      <xdr:nvSpPr>
        <xdr:cNvPr id="211" name="楕円 210">
          <a:extLst>
            <a:ext uri="{FF2B5EF4-FFF2-40B4-BE49-F238E27FC236}">
              <a16:creationId xmlns:a16="http://schemas.microsoft.com/office/drawing/2014/main" id="{00000000-0008-0000-0300-0000D3000000}"/>
            </a:ext>
          </a:extLst>
        </xdr:cNvPr>
        <xdr:cNvSpPr/>
      </xdr:nvSpPr>
      <xdr:spPr>
        <a:xfrm>
          <a:off x="4902200" y="1382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28683</xdr:rowOff>
    </xdr:from>
    <xdr:ext cx="762000" cy="259045"/>
    <xdr:sp macro="" textlink="">
      <xdr:nvSpPr>
        <xdr:cNvPr id="212" name="人件費・物件費等の状況該当値テキスト">
          <a:extLst>
            <a:ext uri="{FF2B5EF4-FFF2-40B4-BE49-F238E27FC236}">
              <a16:creationId xmlns:a16="http://schemas.microsoft.com/office/drawing/2014/main" id="{00000000-0008-0000-0300-0000D4000000}"/>
            </a:ext>
          </a:extLst>
        </xdr:cNvPr>
        <xdr:cNvSpPr txBox="1"/>
      </xdr:nvSpPr>
      <xdr:spPr>
        <a:xfrm>
          <a:off x="5041900" y="13744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197,143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57210</xdr:rowOff>
    </xdr:from>
    <xdr:to>
      <xdr:col>19</xdr:col>
      <xdr:colOff>184150</xdr:colOff>
      <xdr:row>80</xdr:row>
      <xdr:rowOff>158810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064000" y="13773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168987</xdr:rowOff>
    </xdr:from>
    <xdr:ext cx="7366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733800" y="1354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176,341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34103</xdr:rowOff>
    </xdr:from>
    <xdr:to>
      <xdr:col>15</xdr:col>
      <xdr:colOff>133350</xdr:colOff>
      <xdr:row>80</xdr:row>
      <xdr:rowOff>135703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3175000" y="1375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145880</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844800" y="13518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166,765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16562</xdr:rowOff>
    </xdr:from>
    <xdr:to>
      <xdr:col>11</xdr:col>
      <xdr:colOff>82550</xdr:colOff>
      <xdr:row>80</xdr:row>
      <xdr:rowOff>118162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2286000" y="1373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128339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955800" y="1350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41847</xdr:rowOff>
    </xdr:from>
    <xdr:to>
      <xdr:col>7</xdr:col>
      <xdr:colOff>31750</xdr:colOff>
      <xdr:row>80</xdr:row>
      <xdr:rowOff>143447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1397000" y="1375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128224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066800" y="13844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169,974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指数の算出に用いる経験年数階層内の職員の分布が変わったため、前年度から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1.9</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低下する結果となった。本町では、職員の年齢構成が均整でなく、特定の年齢層に偏在している状態が数年来続いており、今後も指数が大きく増減する状態が継続する見込みである。今後については、偏在する年齢層の退職時期も見据え、計画的な新規職員採用を行い、年齢構成の均整化及び数値の抑制に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a:extLst>
            <a:ext uri="{FF2B5EF4-FFF2-40B4-BE49-F238E27FC236}">
              <a16:creationId xmlns:a16="http://schemas.microsoft.com/office/drawing/2014/main" id="{00000000-0008-0000-0300-0000EA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99.0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87.0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82021</xdr:rowOff>
    </xdr:from>
    <xdr:to>
      <xdr:col>81</xdr:col>
      <xdr:colOff>44450</xdr:colOff>
      <xdr:row>86</xdr:row>
      <xdr:rowOff>101600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655271"/>
          <a:ext cx="838200" cy="19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118656</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349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41275</xdr:rowOff>
    </xdr:from>
    <xdr:to>
      <xdr:col>77</xdr:col>
      <xdr:colOff>44450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78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51329</xdr:rowOff>
    </xdr:from>
    <xdr:to>
      <xdr:col>77</xdr:col>
      <xdr:colOff>95250</xdr:colOff>
      <xdr:row>85</xdr:row>
      <xdr:rowOff>152929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2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163106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93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78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51329</xdr:rowOff>
    </xdr:from>
    <xdr:to>
      <xdr:col>73</xdr:col>
      <xdr:colOff>44450</xdr:colOff>
      <xdr:row>85</xdr:row>
      <xdr:rowOff>152929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2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163106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393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101600</xdr:rowOff>
    </xdr:from>
    <xdr:to>
      <xdr:col>68</xdr:col>
      <xdr:colOff>152400</xdr:colOff>
      <xdr:row>86</xdr:row>
      <xdr:rowOff>101600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84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153052</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31221</xdr:rowOff>
    </xdr:from>
    <xdr:to>
      <xdr:col>81</xdr:col>
      <xdr:colOff>95250</xdr:colOff>
      <xdr:row>85</xdr:row>
      <xdr:rowOff>132821</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60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3298</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576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人口</a:t>
          </a:r>
          <a:r>
            <a:rPr kumimoji="1" lang="en-US" altLang="ja-JP" sz="1300" b="1">
              <a:solidFill>
                <a:srgbClr val="000000"/>
              </a:solidFill>
              <a:latin typeface="ＭＳ Ｐゴシック" panose="020B0600070205080204" pitchFamily="50" charset="-128"/>
              <a:ea typeface="ＭＳ Ｐゴシック" panose="020B0600070205080204" pitchFamily="50" charset="-128"/>
            </a:rPr>
            <a:t>1,000</a:t>
          </a:r>
          <a:r>
            <a:rPr kumimoji="1" lang="ja-JP" altLang="en-US" sz="1300" b="1">
              <a:solidFill>
                <a:srgbClr val="000000"/>
              </a:solidFill>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[9.06</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000000"/>
              </a:solidFill>
              <a:latin typeface="ＭＳ Ｐゴシック" panose="020B0600070205080204" pitchFamily="50" charset="-128"/>
              <a:ea typeface="ＭＳ Ｐゴシック" panose="020B0600070205080204" pitchFamily="50" charset="-128"/>
            </a:rPr>
            <a:t>]</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令和２年度は新規採用の増と人口減が重なり、前年度から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0.66</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の増加となったものの、これまでに財政再建プログラム及び、自立経営プランに基づき職員数を削減してきたことで、類似団体内平均値を下回っている。住民サービスを低下させないよう、業務改善を図りつつ、適切に定員管理に取り組んでいく必要があ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人</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156633</xdr:rowOff>
    </xdr:from>
    <xdr:to>
      <xdr:col>81</xdr:col>
      <xdr:colOff>44450</xdr:colOff>
      <xdr:row>67</xdr:row>
      <xdr:rowOff>127466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10272183"/>
          <a:ext cx="0" cy="13424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99543</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58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127466</xdr:rowOff>
    </xdr:from>
    <xdr:to>
      <xdr:col>81</xdr:col>
      <xdr:colOff>133350</xdr:colOff>
      <xdr:row>67</xdr:row>
      <xdr:rowOff>127466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614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71560</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1001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156633</xdr:rowOff>
    </xdr:from>
    <xdr:to>
      <xdr:col>81</xdr:col>
      <xdr:colOff>133350</xdr:colOff>
      <xdr:row>59</xdr:row>
      <xdr:rowOff>156633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0272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148590</xdr:rowOff>
    </xdr:from>
    <xdr:to>
      <xdr:col>81</xdr:col>
      <xdr:colOff>44450</xdr:colOff>
      <xdr:row>60</xdr:row>
      <xdr:rowOff>30226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264140"/>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158090</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616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14563</xdr:rowOff>
    </xdr:from>
    <xdr:to>
      <xdr:col>81</xdr:col>
      <xdr:colOff>95250</xdr:colOff>
      <xdr:row>62</xdr:row>
      <xdr:rowOff>116163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148590</xdr:rowOff>
    </xdr:from>
    <xdr:to>
      <xdr:col>77</xdr:col>
      <xdr:colOff>44450</xdr:colOff>
      <xdr:row>59</xdr:row>
      <xdr:rowOff>164677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5290800" y="1026414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102489</xdr:rowOff>
    </xdr:from>
    <xdr:to>
      <xdr:col>77</xdr:col>
      <xdr:colOff>95250</xdr:colOff>
      <xdr:row>61</xdr:row>
      <xdr:rowOff>32639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8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17416</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475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154220</xdr:rowOff>
    </xdr:from>
    <xdr:to>
      <xdr:col>72</xdr:col>
      <xdr:colOff>203200</xdr:colOff>
      <xdr:row>59</xdr:row>
      <xdr:rowOff>164677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4401800" y="10269770"/>
          <a:ext cx="889000" cy="10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82381</xdr:rowOff>
    </xdr:from>
    <xdr:to>
      <xdr:col>73</xdr:col>
      <xdr:colOff>44450</xdr:colOff>
      <xdr:row>61</xdr:row>
      <xdr:rowOff>12531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168758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55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139743</xdr:rowOff>
    </xdr:from>
    <xdr:to>
      <xdr:col>68</xdr:col>
      <xdr:colOff>152400</xdr:colOff>
      <xdr:row>59</xdr:row>
      <xdr:rowOff>154220</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255293"/>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60664</xdr:rowOff>
    </xdr:from>
    <xdr:to>
      <xdr:col>68</xdr:col>
      <xdr:colOff>203200</xdr:colOff>
      <xdr:row>60</xdr:row>
      <xdr:rowOff>162264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147041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4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54229</xdr:rowOff>
    </xdr:from>
    <xdr:to>
      <xdr:col>64</xdr:col>
      <xdr:colOff>152400</xdr:colOff>
      <xdr:row>60</xdr:row>
      <xdr:rowOff>155829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140606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42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150876</xdr:rowOff>
    </xdr:from>
    <xdr:to>
      <xdr:col>81</xdr:col>
      <xdr:colOff>95250</xdr:colOff>
      <xdr:row>60</xdr:row>
      <xdr:rowOff>81026</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72153</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187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97790</xdr:rowOff>
    </xdr:from>
    <xdr:to>
      <xdr:col>77</xdr:col>
      <xdr:colOff>95250</xdr:colOff>
      <xdr:row>60</xdr:row>
      <xdr:rowOff>27940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38117</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113877</xdr:rowOff>
    </xdr:from>
    <xdr:to>
      <xdr:col>73</xdr:col>
      <xdr:colOff>44450</xdr:colOff>
      <xdr:row>60</xdr:row>
      <xdr:rowOff>44027</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54204</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103420</xdr:rowOff>
    </xdr:from>
    <xdr:to>
      <xdr:col>68</xdr:col>
      <xdr:colOff>203200</xdr:colOff>
      <xdr:row>60</xdr:row>
      <xdr:rowOff>33570</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2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43747</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9987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88943</xdr:rowOff>
    </xdr:from>
    <xdr:to>
      <xdr:col>64</xdr:col>
      <xdr:colOff>152400</xdr:colOff>
      <xdr:row>60</xdr:row>
      <xdr:rowOff>19093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20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29270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997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[15.3%]</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役場新庁舎建設等に係る地方債の元金償還が開始されたことなどにより年々元利償還金は増加しているが、普通交付税が前年度から大幅に増加したため、実質公債費比率は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0.2</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しかし、依然として類似団体内平均値に比べてかなり高く、類似団体内順位も低いことに変わりはない。さらに、次年度以降も大規模な公共投資による起債が控えていることから、引き続き地方交付税算入のある有利な起債の活用に努め実質公債費比率の抑制を図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43</xdr:row>
      <xdr:rowOff>143510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6914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38946</xdr:rowOff>
    </xdr:from>
    <xdr:to>
      <xdr:col>81</xdr:col>
      <xdr:colOff>44450</xdr:colOff>
      <xdr:row>43</xdr:row>
      <xdr:rowOff>55033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7411296"/>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55033</xdr:rowOff>
    </xdr:from>
    <xdr:to>
      <xdr:col>77</xdr:col>
      <xdr:colOff>44450</xdr:colOff>
      <xdr:row>43</xdr:row>
      <xdr:rowOff>55033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78740</xdr:rowOff>
    </xdr:from>
    <xdr:to>
      <xdr:col>77</xdr:col>
      <xdr:colOff>95250</xdr:colOff>
      <xdr:row>40</xdr:row>
      <xdr:rowOff>8890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19067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53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55033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363037"/>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70696</xdr:rowOff>
    </xdr:from>
    <xdr:to>
      <xdr:col>73</xdr:col>
      <xdr:colOff>44450</xdr:colOff>
      <xdr:row>40</xdr:row>
      <xdr:rowOff>846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75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42</xdr:row>
      <xdr:rowOff>162137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73067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78740</xdr:rowOff>
    </xdr:from>
    <xdr:to>
      <xdr:col>68</xdr:col>
      <xdr:colOff>203200</xdr:colOff>
      <xdr:row>40</xdr:row>
      <xdr:rowOff>8890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19067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78740</xdr:rowOff>
    </xdr:from>
    <xdr:to>
      <xdr:col>64</xdr:col>
      <xdr:colOff>152400</xdr:colOff>
      <xdr:row>40</xdr:row>
      <xdr:rowOff>8890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19067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159596</xdr:rowOff>
    </xdr:from>
    <xdr:to>
      <xdr:col>81</xdr:col>
      <xdr:colOff>95250</xdr:colOff>
      <xdr:row>43</xdr:row>
      <xdr:rowOff>89746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55473</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25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4233</xdr:rowOff>
    </xdr:from>
    <xdr:to>
      <xdr:col>77</xdr:col>
      <xdr:colOff>95250</xdr:colOff>
      <xdr:row>43</xdr:row>
      <xdr:rowOff>105833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90610</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4233</xdr:rowOff>
    </xdr:from>
    <xdr:to>
      <xdr:col>73</xdr:col>
      <xdr:colOff>44450</xdr:colOff>
      <xdr:row>43</xdr:row>
      <xdr:rowOff>105833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90610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111337</xdr:rowOff>
    </xdr:from>
    <xdr:to>
      <xdr:col>68</xdr:col>
      <xdr:colOff>203200</xdr:colOff>
      <xdr:row>43</xdr:row>
      <xdr:rowOff>41487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26264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solidFill>
                <a:srgbClr val="000000"/>
              </a:solidFill>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000000"/>
              </a:solidFill>
              <a:latin typeface="ＭＳ Ｐゴシック" panose="020B0600070205080204" pitchFamily="50" charset="-128"/>
              <a:ea typeface="ＭＳ Ｐゴシック" panose="020B0600070205080204" pitchFamily="50" charset="-128"/>
            </a:rPr>
            <a:t>[132.0%]</a:t>
          </a:r>
          <a:r>
            <a:rPr kumimoji="1" lang="ja-JP" altLang="en-US" sz="1600" b="1">
              <a:solidFill>
                <a:srgbClr val="00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公共施設再編整備事業の実施による地方債残高の増により前年度から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13.8</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ポイント悪化する結果となった。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も公共施設再編整備事業の完了までは、地方債の発行及び多額の財政調整基金の取崩しが見込まれるため、数値の悪化は避けられない状況である。将来負担の悪化を少しでも抑制できるよう、事業費並びに地方債発行の抑制に努めるとともに、発行する場合においても地方交付税算入のある有利な起債の活用に努めていく。</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151130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1321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123207</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89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151130</xdr:rowOff>
    </xdr:from>
    <xdr:to>
      <xdr:col>81</xdr:col>
      <xdr:colOff>133350</xdr:colOff>
      <xdr:row>22</xdr:row>
      <xdr:rowOff>151130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92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70939</xdr:rowOff>
    </xdr:from>
    <xdr:to>
      <xdr:col>81</xdr:col>
      <xdr:colOff>44450</xdr:colOff>
      <xdr:row>22</xdr:row>
      <xdr:rowOff>58057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179800" y="3671389"/>
          <a:ext cx="838200" cy="15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113591</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170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72632</xdr:rowOff>
    </xdr:from>
    <xdr:to>
      <xdr:col>81</xdr:col>
      <xdr:colOff>95250</xdr:colOff>
      <xdr:row>14</xdr:row>
      <xdr:rowOff>2782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38765</xdr:rowOff>
    </xdr:from>
    <xdr:to>
      <xdr:col>77</xdr:col>
      <xdr:colOff>44450</xdr:colOff>
      <xdr:row>21</xdr:row>
      <xdr:rowOff>70939</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3639215"/>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69185</xdr:rowOff>
    </xdr:from>
    <xdr:to>
      <xdr:col>77</xdr:col>
      <xdr:colOff>95250</xdr:colOff>
      <xdr:row>13</xdr:row>
      <xdr:rowOff>170785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9512</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66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38765</xdr:rowOff>
    </xdr:from>
    <xdr:to>
      <xdr:col>72</xdr:col>
      <xdr:colOff>203200</xdr:colOff>
      <xdr:row>21</xdr:row>
      <xdr:rowOff>105410</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639215"/>
          <a:ext cx="889000" cy="6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33564</xdr:rowOff>
    </xdr:from>
    <xdr:to>
      <xdr:col>73</xdr:col>
      <xdr:colOff>44450</xdr:colOff>
      <xdr:row>13</xdr:row>
      <xdr:rowOff>135164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105410</xdr:rowOff>
    </xdr:from>
    <xdr:to>
      <xdr:col>68</xdr:col>
      <xdr:colOff>152400</xdr:colOff>
      <xdr:row>21</xdr:row>
      <xdr:rowOff>154819</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3512800" y="3705860"/>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33564</xdr:rowOff>
    </xdr:from>
    <xdr:to>
      <xdr:col>68</xdr:col>
      <xdr:colOff>203200</xdr:colOff>
      <xdr:row>13</xdr:row>
      <xdr:rowOff>135164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22</xdr:row>
      <xdr:rowOff>7257</xdr:rowOff>
    </xdr:from>
    <xdr:to>
      <xdr:col>81</xdr:col>
      <xdr:colOff>95250</xdr:colOff>
      <xdr:row>22</xdr:row>
      <xdr:rowOff>108857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37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21</xdr:row>
      <xdr:rowOff>74584</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367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20139</xdr:rowOff>
    </xdr:from>
    <xdr:to>
      <xdr:col>77</xdr:col>
      <xdr:colOff>95250</xdr:colOff>
      <xdr:row>21</xdr:row>
      <xdr:rowOff>121739</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62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106516</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706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159415</xdr:rowOff>
    </xdr:from>
    <xdr:to>
      <xdr:col>73</xdr:col>
      <xdr:colOff>44450</xdr:colOff>
      <xdr:row>21</xdr:row>
      <xdr:rowOff>89565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58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74342</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67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54610</xdr:rowOff>
    </xdr:from>
    <xdr:to>
      <xdr:col>68</xdr:col>
      <xdr:colOff>203200</xdr:colOff>
      <xdr:row>21</xdr:row>
      <xdr:rowOff>156210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65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140987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104019</xdr:rowOff>
    </xdr:from>
    <xdr:to>
      <xdr:col>64</xdr:col>
      <xdr:colOff>152400</xdr:colOff>
      <xdr:row>22</xdr:row>
      <xdr:rowOff>34169</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70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18946</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79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9,709
9,596
98.75
7,860,490
7,495,352
170,805
3,504,905
7,031,222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000000"/>
              </a:solidFill>
              <a:latin typeface="ＭＳ Ｐゴシック" panose="020B0600070205080204" pitchFamily="50" charset="-128"/>
              <a:ea typeface="ＭＳ Ｐゴシック" panose="020B0600070205080204" pitchFamily="50" charset="-128"/>
            </a:rPr>
            <a:t>　人件費の経常収支比率は前年度と比較して</a:t>
          </a:r>
          <a:r>
            <a:rPr kumimoji="1" lang="en-US" altLang="ja-JP" sz="1200">
              <a:solidFill>
                <a:srgbClr val="000000"/>
              </a:solidFill>
              <a:latin typeface="ＭＳ Ｐゴシック" panose="020B0600070205080204" pitchFamily="50" charset="-128"/>
              <a:ea typeface="ＭＳ Ｐゴシック" panose="020B0600070205080204" pitchFamily="50" charset="-128"/>
            </a:rPr>
            <a:t>3.5</a:t>
          </a:r>
          <a:r>
            <a:rPr kumimoji="1" lang="ja-JP" altLang="en-US" sz="1200">
              <a:solidFill>
                <a:srgbClr val="000000"/>
              </a:solidFill>
              <a:latin typeface="ＭＳ Ｐゴシック" panose="020B0600070205080204" pitchFamily="50" charset="-128"/>
              <a:ea typeface="ＭＳ Ｐゴシック" panose="020B0600070205080204" pitchFamily="50" charset="-128"/>
            </a:rPr>
            <a:t>ポイント改善した。この主な原因は本年度が前年度と比較して定年退職者が少数であったためである。また、類似団体内平均値を上回る結果となっているが、市町村類型が</a:t>
          </a:r>
          <a:r>
            <a:rPr kumimoji="1" lang="en-US" altLang="ja-JP" sz="1200">
              <a:solidFill>
                <a:srgbClr val="000000"/>
              </a:solidFill>
              <a:latin typeface="ＭＳ Ｐゴシック" panose="020B0600070205080204" pitchFamily="50" charset="-128"/>
              <a:ea typeface="ＭＳ Ｐゴシック" panose="020B0600070205080204" pitchFamily="50" charset="-128"/>
            </a:rPr>
            <a:t>Ⅲ</a:t>
          </a:r>
          <a:r>
            <a:rPr kumimoji="1" lang="ja-JP" altLang="en-US" sz="1200">
              <a:solidFill>
                <a:srgbClr val="000000"/>
              </a:solidFill>
              <a:latin typeface="ＭＳ Ｐゴシック" panose="020B0600070205080204" pitchFamily="50" charset="-128"/>
              <a:ea typeface="ＭＳ Ｐゴシック" panose="020B0600070205080204" pitchFamily="50" charset="-128"/>
            </a:rPr>
            <a:t>－２から</a:t>
          </a:r>
          <a:r>
            <a:rPr kumimoji="1" lang="en-US" altLang="ja-JP" sz="1200">
              <a:solidFill>
                <a:srgbClr val="000000"/>
              </a:solidFill>
              <a:latin typeface="ＭＳ Ｐゴシック" panose="020B0600070205080204" pitchFamily="50" charset="-128"/>
              <a:ea typeface="ＭＳ Ｐゴシック" panose="020B0600070205080204" pitchFamily="50" charset="-128"/>
            </a:rPr>
            <a:t>Ⅱ</a:t>
          </a:r>
          <a:r>
            <a:rPr kumimoji="1" lang="ja-JP" altLang="en-US" sz="1200">
              <a:solidFill>
                <a:srgbClr val="000000"/>
              </a:solidFill>
              <a:latin typeface="ＭＳ Ｐゴシック" panose="020B0600070205080204" pitchFamily="50" charset="-128"/>
              <a:ea typeface="ＭＳ Ｐゴシック" panose="020B0600070205080204" pitchFamily="50" charset="-128"/>
            </a:rPr>
            <a:t>－２へ変更となったことによる影響が大きいと推測される。次年度以降、会計年度任用職員給の増加も見込まれるため、事務効率や住民サービスの維持・向上を踏まえつつ、定員適正化を進めていく必要が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141696</xdr:rowOff>
    </xdr:from>
    <xdr:to>
      <xdr:col>24</xdr:col>
      <xdr:colOff>25400</xdr:colOff>
      <xdr:row>40</xdr:row>
      <xdr:rowOff>130266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102343</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130266</xdr:rowOff>
    </xdr:from>
    <xdr:to>
      <xdr:col>24</xdr:col>
      <xdr:colOff>114300</xdr:colOff>
      <xdr:row>40</xdr:row>
      <xdr:rowOff>130266</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56623</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141696</xdr:rowOff>
    </xdr:from>
    <xdr:to>
      <xdr:col>24</xdr:col>
      <xdr:colOff>114300</xdr:colOff>
      <xdr:row>33</xdr:row>
      <xdr:rowOff>141696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118836</xdr:rowOff>
    </xdr:from>
    <xdr:to>
      <xdr:col>24</xdr:col>
      <xdr:colOff>25400</xdr:colOff>
      <xdr:row>37</xdr:row>
      <xdr:rowOff>4536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19586"/>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123734</xdr:rowOff>
    </xdr:from>
    <xdr:to>
      <xdr:col>19</xdr:col>
      <xdr:colOff>187325</xdr:colOff>
      <xdr:row>37</xdr:row>
      <xdr:rowOff>4536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295934"/>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152944</xdr:rowOff>
    </xdr:from>
    <xdr:to>
      <xdr:col>20</xdr:col>
      <xdr:colOff>38100</xdr:colOff>
      <xdr:row>36</xdr:row>
      <xdr:rowOff>83094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5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93271</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22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123734</xdr:rowOff>
    </xdr:from>
    <xdr:to>
      <xdr:col>15</xdr:col>
      <xdr:colOff>98425</xdr:colOff>
      <xdr:row>37</xdr:row>
      <xdr:rowOff>30661</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29593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139881</xdr:rowOff>
    </xdr:from>
    <xdr:to>
      <xdr:col>15</xdr:col>
      <xdr:colOff>149225</xdr:colOff>
      <xdr:row>36</xdr:row>
      <xdr:rowOff>70031</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80208</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90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30661</xdr:rowOff>
    </xdr:from>
    <xdr:to>
      <xdr:col>11</xdr:col>
      <xdr:colOff>9525</xdr:colOff>
      <xdr:row>37</xdr:row>
      <xdr:rowOff>50256</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37431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120287</xdr:rowOff>
    </xdr:from>
    <xdr:to>
      <xdr:col>11</xdr:col>
      <xdr:colOff>60325</xdr:colOff>
      <xdr:row>36</xdr:row>
      <xdr:rowOff>50437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2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60614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88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113756</xdr:rowOff>
    </xdr:from>
    <xdr:to>
      <xdr:col>6</xdr:col>
      <xdr:colOff>171450</xdr:colOff>
      <xdr:row>36</xdr:row>
      <xdr:rowOff>43906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14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54083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125186</xdr:rowOff>
    </xdr:from>
    <xdr:to>
      <xdr:col>20</xdr:col>
      <xdr:colOff>38100</xdr:colOff>
      <xdr:row>37</xdr:row>
      <xdr:rowOff>55336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40113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83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72934</xdr:rowOff>
    </xdr:from>
    <xdr:to>
      <xdr:col>15</xdr:col>
      <xdr:colOff>149225</xdr:colOff>
      <xdr:row>37</xdr:row>
      <xdr:rowOff>3084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159311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33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151311</xdr:rowOff>
    </xdr:from>
    <xdr:to>
      <xdr:col>11</xdr:col>
      <xdr:colOff>60325</xdr:colOff>
      <xdr:row>37</xdr:row>
      <xdr:rowOff>81461</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66238</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170906</xdr:rowOff>
    </xdr:from>
    <xdr:to>
      <xdr:col>6</xdr:col>
      <xdr:colOff>171450</xdr:colOff>
      <xdr:row>37</xdr:row>
      <xdr:rowOff>101056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4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85833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類似団体内平均値と比較し、数値が上回る状況が続いている。要因としては、業務の民間委託化や保有する施設数が多いことによる維持管理経費が他団体より多いことが挙げられる。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今後、公共施設総合管理計画に基づく施設の適正配置に向けた取り組みを継続し、用途廃止となった施設については適宜除却することにより維持管理費用の縮減を図る。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83566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50160"/>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55643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65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83566</xdr:rowOff>
    </xdr:from>
    <xdr:to>
      <xdr:col>82</xdr:col>
      <xdr:colOff>196850</xdr:colOff>
      <xdr:row>21</xdr:row>
      <xdr:rowOff>83566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684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101854</xdr:rowOff>
    </xdr:from>
    <xdr:to>
      <xdr:col>82</xdr:col>
      <xdr:colOff>107950</xdr:colOff>
      <xdr:row>17</xdr:row>
      <xdr:rowOff>161290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301650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124714</xdr:rowOff>
    </xdr:from>
    <xdr:to>
      <xdr:col>78</xdr:col>
      <xdr:colOff>69850</xdr:colOff>
      <xdr:row>17</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30393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9906</xdr:rowOff>
    </xdr:from>
    <xdr:to>
      <xdr:col>78</xdr:col>
      <xdr:colOff>120650</xdr:colOff>
      <xdr:row>17</xdr:row>
      <xdr:rowOff>111506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121683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69850</xdr:rowOff>
    </xdr:from>
    <xdr:to>
      <xdr:col>73</xdr:col>
      <xdr:colOff>180975</xdr:colOff>
      <xdr:row>17</xdr:row>
      <xdr:rowOff>124714</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893800" y="29845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117111</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65278</xdr:rowOff>
    </xdr:from>
    <xdr:to>
      <xdr:col>69</xdr:col>
      <xdr:colOff>92075</xdr:colOff>
      <xdr:row>17</xdr:row>
      <xdr:rowOff>69850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29799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153924</xdr:rowOff>
    </xdr:from>
    <xdr:to>
      <xdr:col>69</xdr:col>
      <xdr:colOff>142875</xdr:colOff>
      <xdr:row>17</xdr:row>
      <xdr:rowOff>84074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94251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75963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51054</xdr:rowOff>
    </xdr:from>
    <xdr:to>
      <xdr:col>82</xdr:col>
      <xdr:colOff>158750</xdr:colOff>
      <xdr:row>17</xdr:row>
      <xdr:rowOff>152654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23131</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93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73914</xdr:rowOff>
    </xdr:from>
    <xdr:to>
      <xdr:col>74</xdr:col>
      <xdr:colOff>31750</xdr:colOff>
      <xdr:row>18</xdr:row>
      <xdr:rowOff>4064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160291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19050</xdr:rowOff>
    </xdr:from>
    <xdr:to>
      <xdr:col>69</xdr:col>
      <xdr:colOff>142875</xdr:colOff>
      <xdr:row>17</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本年度の数値は前年度と比較して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1.1</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している。これは、子ども医療費助成や保育所運営費等、子どもに係る経費の減が主因となっており、少子高齢化の課題を抱える本町としては、必ずしも良好なものであるとは言い難い。今後も、適切な配分を意識した扶助費の執行に努める必要が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0" name="テキスト ボックス 179">
          <a:extLst>
            <a:ext uri="{FF2B5EF4-FFF2-40B4-BE49-F238E27FC236}">
              <a16:creationId xmlns:a16="http://schemas.microsoft.com/office/drawing/2014/main" id="{00000000-0008-0000-0400-0000B4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2" name="テキスト ボックス 181">
          <a:extLst>
            <a:ext uri="{FF2B5EF4-FFF2-40B4-BE49-F238E27FC236}">
              <a16:creationId xmlns:a16="http://schemas.microsoft.com/office/drawing/2014/main" id="{00000000-0008-0000-0400-0000B6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0988"/>
          <a:ext cx="0" cy="1357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55563</xdr:rowOff>
    </xdr:from>
    <xdr:to>
      <xdr:col>24</xdr:col>
      <xdr:colOff>25400</xdr:colOff>
      <xdr:row>56</xdr:row>
      <xdr:rowOff>41275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85313"/>
          <a:ext cx="838200" cy="1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162577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2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141288</xdr:rowOff>
    </xdr:from>
    <xdr:to>
      <xdr:col>19</xdr:col>
      <xdr:colOff>187325</xdr:colOff>
      <xdr:row>56</xdr:row>
      <xdr:rowOff>41275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71038"/>
          <a:ext cx="889000" cy="7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55</xdr:row>
      <xdr:rowOff>141288</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567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104775</xdr:rowOff>
    </xdr:from>
    <xdr:to>
      <xdr:col>15</xdr:col>
      <xdr:colOff>149225</xdr:colOff>
      <xdr:row>58</xdr:row>
      <xdr:rowOff>34925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19702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127000</xdr:rowOff>
    </xdr:from>
    <xdr:to>
      <xdr:col>11</xdr:col>
      <xdr:colOff>9525</xdr:colOff>
      <xdr:row>55</xdr:row>
      <xdr:rowOff>141288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56750"/>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104775</xdr:rowOff>
    </xdr:from>
    <xdr:to>
      <xdr:col>11</xdr:col>
      <xdr:colOff>60325</xdr:colOff>
      <xdr:row>58</xdr:row>
      <xdr:rowOff>34925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19702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61913</xdr:rowOff>
    </xdr:from>
    <xdr:to>
      <xdr:col>6</xdr:col>
      <xdr:colOff>171450</xdr:colOff>
      <xdr:row>57</xdr:row>
      <xdr:rowOff>163513</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3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148290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2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4763</xdr:rowOff>
    </xdr:from>
    <xdr:to>
      <xdr:col>24</xdr:col>
      <xdr:colOff>76200</xdr:colOff>
      <xdr:row>55</xdr:row>
      <xdr:rowOff>106363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43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21290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7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161925</xdr:rowOff>
    </xdr:from>
    <xdr:to>
      <xdr:col>20</xdr:col>
      <xdr:colOff>38100</xdr:colOff>
      <xdr:row>56</xdr:row>
      <xdr:rowOff>92075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9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102252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60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90488</xdr:rowOff>
    </xdr:from>
    <xdr:to>
      <xdr:col>15</xdr:col>
      <xdr:colOff>149225</xdr:colOff>
      <xdr:row>56</xdr:row>
      <xdr:rowOff>20638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30815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90488</xdr:rowOff>
    </xdr:from>
    <xdr:to>
      <xdr:col>6</xdr:col>
      <xdr:colOff>171450</xdr:colOff>
      <xdr:row>56</xdr:row>
      <xdr:rowOff>20638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2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30815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8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と比較し、数値が上回る状況が続いているが、その要因としては、特別会計への繰出金の負担が大きいことが挙げられる。今後も高い水準での繰出しが見込まれるため、経費の抑制に取組む必要があ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xdr:rowOff>
    </xdr:from>
    <xdr:to>
      <xdr:col>82</xdr:col>
      <xdr:colOff>107950</xdr:colOff>
      <xdr:row>61</xdr:row>
      <xdr:rowOff>107950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957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95267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xdr:rowOff>
    </xdr:from>
    <xdr:to>
      <xdr:col>82</xdr:col>
      <xdr:colOff>196850</xdr:colOff>
      <xdr:row>53</xdr:row>
      <xdr:rowOff>8890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95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39370</xdr:rowOff>
    </xdr:from>
    <xdr:to>
      <xdr:col>82</xdr:col>
      <xdr:colOff>107950</xdr:colOff>
      <xdr:row>59</xdr:row>
      <xdr:rowOff>92710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5492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39370</xdr:rowOff>
    </xdr:from>
    <xdr:to>
      <xdr:col>78</xdr:col>
      <xdr:colOff>69850</xdr:colOff>
      <xdr:row>59</xdr:row>
      <xdr:rowOff>69850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15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69850</xdr:rowOff>
    </xdr:from>
    <xdr:to>
      <xdr:col>73</xdr:col>
      <xdr:colOff>180975</xdr:colOff>
      <xdr:row>59</xdr:row>
      <xdr:rowOff>107950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18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31767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85090</xdr:rowOff>
    </xdr:from>
    <xdr:to>
      <xdr:col>69</xdr:col>
      <xdr:colOff>92075</xdr:colOff>
      <xdr:row>59</xdr:row>
      <xdr:rowOff>107950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0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54627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39387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41910</xdr:rowOff>
    </xdr:from>
    <xdr:to>
      <xdr:col>82</xdr:col>
      <xdr:colOff>158750</xdr:colOff>
      <xdr:row>59</xdr:row>
      <xdr:rowOff>143510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13987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160020</xdr:rowOff>
    </xdr:from>
    <xdr:to>
      <xdr:col>78</xdr:col>
      <xdr:colOff>120650</xdr:colOff>
      <xdr:row>59</xdr:row>
      <xdr:rowOff>90170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74947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34290</xdr:rowOff>
    </xdr:from>
    <xdr:to>
      <xdr:col>65</xdr:col>
      <xdr:colOff>53975</xdr:colOff>
      <xdr:row>59</xdr:row>
      <xdr:rowOff>135890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120667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より数値が高い要因としては、広域による常備消防、ごみ処理施設組合への負担金や水道高料金対策費等の負担が大きいことが考えられる。いずれも日常生活に直結する経費であり、協定や法律に基づく負担金のため早急な削減は困難であることから、今後、その他経費で見直すべきところを抽出し、補助費全体で抑制に取り組む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35</xdr:row>
      <xdr:rowOff>14986</xdr:rowOff>
    </xdr:from>
    <xdr:to>
      <xdr:col>82</xdr:col>
      <xdr:colOff>107950</xdr:colOff>
      <xdr:row>40</xdr:row>
      <xdr:rowOff>113284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6015736"/>
          <a:ext cx="0" cy="955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101363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35</xdr:row>
      <xdr:rowOff>14986</xdr:rowOff>
    </xdr:from>
    <xdr:to>
      <xdr:col>82</xdr:col>
      <xdr:colOff>196850</xdr:colOff>
      <xdr:row>35</xdr:row>
      <xdr:rowOff>14986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01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94996</xdr:rowOff>
    </xdr:from>
    <xdr:to>
      <xdr:col>82</xdr:col>
      <xdr:colOff>107950</xdr:colOff>
      <xdr:row>38</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6100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67581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39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90424</xdr:rowOff>
    </xdr:from>
    <xdr:to>
      <xdr:col>78</xdr:col>
      <xdr:colOff>69850</xdr:colOff>
      <xdr:row>38</xdr:row>
      <xdr:rowOff>94996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6055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62992</xdr:rowOff>
    </xdr:from>
    <xdr:to>
      <xdr:col>73</xdr:col>
      <xdr:colOff>180975</xdr:colOff>
      <xdr:row>38</xdr:row>
      <xdr:rowOff>90424</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780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40132</xdr:rowOff>
    </xdr:from>
    <xdr:to>
      <xdr:col>69</xdr:col>
      <xdr:colOff>92075</xdr:colOff>
      <xdr:row>38</xdr:row>
      <xdr:rowOff>62992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552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71628</xdr:rowOff>
    </xdr:from>
    <xdr:to>
      <xdr:col>82</xdr:col>
      <xdr:colOff>158750</xdr:colOff>
      <xdr:row>39</xdr:row>
      <xdr:rowOff>1778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43705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44196</xdr:rowOff>
    </xdr:from>
    <xdr:to>
      <xdr:col>78</xdr:col>
      <xdr:colOff>120650</xdr:colOff>
      <xdr:row>38</xdr:row>
      <xdr:rowOff>145796</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130573</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45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39624</xdr:rowOff>
    </xdr:from>
    <xdr:to>
      <xdr:col>74</xdr:col>
      <xdr:colOff>31750</xdr:colOff>
      <xdr:row>38</xdr:row>
      <xdr:rowOff>141224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126001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昨年度までは数値が悪化を続けていたが、本年度は前年度と比較して</a:t>
          </a:r>
          <a:r>
            <a:rPr kumimoji="1" lang="en-US" altLang="ja-JP" sz="1300">
              <a:solidFill>
                <a:srgbClr val="000000"/>
              </a:solidFill>
              <a:latin typeface="ＭＳ Ｐゴシック" panose="020B0600070205080204" pitchFamily="50" charset="-128"/>
              <a:ea typeface="ＭＳ Ｐゴシック" panose="020B0600070205080204" pitchFamily="50" charset="-128"/>
            </a:rPr>
            <a:t>0.3</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する結果となった。これは、公債費自体は増加しているものの、普通交付税の増による経常的歳入増が公債費増を上回ったことによる。今後も、公共施設再編整備事業の起債により公債費の増加が見込まれることから、可能な限り</a:t>
          </a:r>
          <a:r>
            <a:rPr kumimoji="1" lang="ja-JP" altLang="ja-JP" sz="1300">
              <a:solidFill>
                <a:srgbClr val="000000"/>
              </a:solidFill>
              <a:effectLst/>
              <a:latin typeface="ＭＳ Ｐゴシック" panose="020B0600070205080204" pitchFamily="50" charset="-128"/>
              <a:ea typeface="ＭＳ Ｐゴシック" panose="020B0600070205080204" pitchFamily="50" charset="-128"/>
              <a:cs typeface="+mn-cs"/>
            </a:rPr>
            <a:t>地方債発行の抑制に努めるとともに、発行する場合においても地方交付税算入のある有利な起債の活用に努めていく</a:t>
          </a:r>
          <a:r>
            <a:rPr kumimoji="1" lang="ja-JP" altLang="ja-JP" sz="1100">
              <a:solidFill>
                <a:srgbClr val="000000"/>
              </a:solidFill>
              <a:effectLst/>
              <a:latin typeface="+mn-lt"/>
              <a:ea typeface="+mn-ea"/>
              <a:cs typeface="+mn-cs"/>
            </a:rPr>
            <a:t>。</a:t>
          </a:r>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123189</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566650"/>
          <a:ext cx="0" cy="1443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95266</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123189</xdr:rowOff>
    </xdr:from>
    <xdr:to>
      <xdr:col>24</xdr:col>
      <xdr:colOff>114300</xdr:colOff>
      <xdr:row>81</xdr:row>
      <xdr:rowOff>123189</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62230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0810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39370</xdr:rowOff>
    </xdr:from>
    <xdr:to>
      <xdr:col>19</xdr:col>
      <xdr:colOff>187325</xdr:colOff>
      <xdr:row>76</xdr:row>
      <xdr:rowOff>62230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069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167639</xdr:rowOff>
    </xdr:from>
    <xdr:to>
      <xdr:col>20</xdr:col>
      <xdr:colOff>38100</xdr:colOff>
      <xdr:row>76</xdr:row>
      <xdr:rowOff>97789</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0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107967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8889</xdr:rowOff>
    </xdr:from>
    <xdr:to>
      <xdr:col>15</xdr:col>
      <xdr:colOff>98425</xdr:colOff>
      <xdr:row>76</xdr:row>
      <xdr:rowOff>39370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30390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160020</xdr:rowOff>
    </xdr:from>
    <xdr:to>
      <xdr:col>15</xdr:col>
      <xdr:colOff>149225</xdr:colOff>
      <xdr:row>76</xdr:row>
      <xdr:rowOff>90170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100347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149861</xdr:rowOff>
    </xdr:from>
    <xdr:to>
      <xdr:col>11</xdr:col>
      <xdr:colOff>9525</xdr:colOff>
      <xdr:row>76</xdr:row>
      <xdr:rowOff>8889</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30086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163830</xdr:rowOff>
    </xdr:from>
    <xdr:to>
      <xdr:col>11</xdr:col>
      <xdr:colOff>60325</xdr:colOff>
      <xdr:row>76</xdr:row>
      <xdr:rowOff>93980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78757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0</xdr:rowOff>
    </xdr:from>
    <xdr:to>
      <xdr:col>6</xdr:col>
      <xdr:colOff>171450</xdr:colOff>
      <xdr:row>76</xdr:row>
      <xdr:rowOff>101600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86377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97807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160020</xdr:rowOff>
    </xdr:from>
    <xdr:to>
      <xdr:col>15</xdr:col>
      <xdr:colOff>149225</xdr:colOff>
      <xdr:row>76</xdr:row>
      <xdr:rowOff>90170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74947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129540</xdr:rowOff>
    </xdr:from>
    <xdr:to>
      <xdr:col>11</xdr:col>
      <xdr:colOff>60325</xdr:colOff>
      <xdr:row>76</xdr:row>
      <xdr:rowOff>59689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69867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99060</xdr:rowOff>
    </xdr:from>
    <xdr:to>
      <xdr:col>6</xdr:col>
      <xdr:colOff>171450</xdr:colOff>
      <xdr:row>76</xdr:row>
      <xdr:rowOff>29211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39387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人件費及び扶助費の改善により、前年度から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4.6</a:t>
          </a:r>
          <a:r>
            <a:rPr kumimoji="1" lang="ja-JP" altLang="en-US" sz="1300">
              <a:solidFill>
                <a:srgbClr val="000000"/>
              </a:solidFill>
              <a:latin typeface="ＭＳ Ｐゴシック" panose="020B0600070205080204" pitchFamily="50" charset="-128"/>
              <a:ea typeface="ＭＳ Ｐゴシック" panose="020B0600070205080204" pitchFamily="50" charset="-128"/>
            </a:rPr>
            <a:t>ポイント改善する結果となった。しかし、物件費や補助費は類似団体内平均値を上回る結果となっている。義務的経費の早急な抑制は望めないこともあり、物件費や補助費において効率的な運営に取り組み経常経費の抑制に努める。</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70.0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157480</xdr:rowOff>
    </xdr:from>
    <xdr:to>
      <xdr:col>82</xdr:col>
      <xdr:colOff>107950</xdr:colOff>
      <xdr:row>81</xdr:row>
      <xdr:rowOff>69850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673330"/>
          <a:ext cx="0"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72407</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41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157480</xdr:rowOff>
    </xdr:from>
    <xdr:to>
      <xdr:col>82</xdr:col>
      <xdr:colOff>196850</xdr:colOff>
      <xdr:row>73</xdr:row>
      <xdr:rowOff>157480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673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8889</xdr:rowOff>
    </xdr:from>
    <xdr:to>
      <xdr:col>82</xdr:col>
      <xdr:colOff>107950</xdr:colOff>
      <xdr:row>81</xdr:row>
      <xdr:rowOff>12700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724889"/>
          <a:ext cx="8382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27957</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229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115570</xdr:rowOff>
    </xdr:from>
    <xdr:to>
      <xdr:col>78</xdr:col>
      <xdr:colOff>69850</xdr:colOff>
      <xdr:row>81</xdr:row>
      <xdr:rowOff>12700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8315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45720</xdr:rowOff>
    </xdr:from>
    <xdr:to>
      <xdr:col>78</xdr:col>
      <xdr:colOff>120650</xdr:colOff>
      <xdr:row>78</xdr:row>
      <xdr:rowOff>147320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157497</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8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107950</xdr:rowOff>
    </xdr:from>
    <xdr:to>
      <xdr:col>73</xdr:col>
      <xdr:colOff>180975</xdr:colOff>
      <xdr:row>80</xdr:row>
      <xdr:rowOff>115570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3893800" y="138239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7620</xdr:rowOff>
    </xdr:from>
    <xdr:to>
      <xdr:col>74</xdr:col>
      <xdr:colOff>31750</xdr:colOff>
      <xdr:row>78</xdr:row>
      <xdr:rowOff>109220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119397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14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88900</xdr:rowOff>
    </xdr:from>
    <xdr:to>
      <xdr:col>69</xdr:col>
      <xdr:colOff>92075</xdr:colOff>
      <xdr:row>80</xdr:row>
      <xdr:rowOff>107950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004800" y="138049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156211</xdr:rowOff>
    </xdr:from>
    <xdr:to>
      <xdr:col>69</xdr:col>
      <xdr:colOff>142875</xdr:colOff>
      <xdr:row>78</xdr:row>
      <xdr:rowOff>86361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96538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114300</xdr:rowOff>
    </xdr:from>
    <xdr:to>
      <xdr:col>65</xdr:col>
      <xdr:colOff>53975</xdr:colOff>
      <xdr:row>78</xdr:row>
      <xdr:rowOff>44450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54627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129539</xdr:rowOff>
    </xdr:from>
    <xdr:to>
      <xdr:col>82</xdr:col>
      <xdr:colOff>158750</xdr:colOff>
      <xdr:row>80</xdr:row>
      <xdr:rowOff>59689</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67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101616</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133350</xdr:rowOff>
    </xdr:from>
    <xdr:to>
      <xdr:col>78</xdr:col>
      <xdr:colOff>120650</xdr:colOff>
      <xdr:row>81</xdr:row>
      <xdr:rowOff>63500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48277</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93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64770</xdr:rowOff>
    </xdr:from>
    <xdr:to>
      <xdr:col>74</xdr:col>
      <xdr:colOff>31750</xdr:colOff>
      <xdr:row>80</xdr:row>
      <xdr:rowOff>166370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78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151147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867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57150</xdr:rowOff>
    </xdr:from>
    <xdr:to>
      <xdr:col>69</xdr:col>
      <xdr:colOff>142875</xdr:colOff>
      <xdr:row>80</xdr:row>
      <xdr:rowOff>158750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77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143527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38100</xdr:rowOff>
    </xdr:from>
    <xdr:to>
      <xdr:col>65</xdr:col>
      <xdr:colOff>53975</xdr:colOff>
      <xdr:row>80</xdr:row>
      <xdr:rowOff>139700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124477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67526</xdr:rowOff>
    </xdr:from>
    <xdr:to>
      <xdr:col>29</xdr:col>
      <xdr:colOff>127000</xdr:colOff>
      <xdr:row>19</xdr:row>
      <xdr:rowOff>11664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01101"/>
          <a:ext cx="0" cy="13157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155191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81,386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11664</xdr:rowOff>
    </xdr:from>
    <xdr:to>
      <xdr:col>30</xdr:col>
      <xdr:colOff>25400</xdr:colOff>
      <xdr:row>19</xdr:row>
      <xdr:rowOff>11664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6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153903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254,055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67526</xdr:rowOff>
    </xdr:from>
    <xdr:to>
      <xdr:col>30</xdr:col>
      <xdr:colOff>25400</xdr:colOff>
      <xdr:row>11</xdr:row>
      <xdr:rowOff>67526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011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145860</xdr:rowOff>
    </xdr:from>
    <xdr:to>
      <xdr:col>29</xdr:col>
      <xdr:colOff>127000</xdr:colOff>
      <xdr:row>18</xdr:row>
      <xdr:rowOff>32207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08135"/>
          <a:ext cx="647700" cy="57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143674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9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127147</xdr:rowOff>
    </xdr:from>
    <xdr:to>
      <xdr:col>29</xdr:col>
      <xdr:colOff>177800</xdr:colOff>
      <xdr:row>16</xdr:row>
      <xdr:rowOff>57297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145860</xdr:rowOff>
    </xdr:from>
    <xdr:to>
      <xdr:col>26</xdr:col>
      <xdr:colOff>50800</xdr:colOff>
      <xdr:row>18</xdr:row>
      <xdr:rowOff>24625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08135"/>
          <a:ext cx="698500" cy="50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24625</xdr:rowOff>
    </xdr:from>
    <xdr:to>
      <xdr:col>22</xdr:col>
      <xdr:colOff>114300</xdr:colOff>
      <xdr:row>18</xdr:row>
      <xdr:rowOff>38570</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58350"/>
          <a:ext cx="698500" cy="13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38570</xdr:rowOff>
    </xdr:from>
    <xdr:to>
      <xdr:col>18</xdr:col>
      <xdr:colOff>177800</xdr:colOff>
      <xdr:row>18</xdr:row>
      <xdr:rowOff>40323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72295"/>
          <a:ext cx="698500" cy="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152857</xdr:rowOff>
    </xdr:from>
    <xdr:to>
      <xdr:col>29</xdr:col>
      <xdr:colOff>177800</xdr:colOff>
      <xdr:row>18</xdr:row>
      <xdr:rowOff>83007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5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124934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101,190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95060</xdr:rowOff>
    </xdr:from>
    <xdr:to>
      <xdr:col>26</xdr:col>
      <xdr:colOff>101600</xdr:colOff>
      <xdr:row>18</xdr:row>
      <xdr:rowOff>25210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57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9987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43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108,775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145275</xdr:rowOff>
    </xdr:from>
    <xdr:to>
      <xdr:col>22</xdr:col>
      <xdr:colOff>165100</xdr:colOff>
      <xdr:row>18</xdr:row>
      <xdr:rowOff>75425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07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60202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102,185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159220</xdr:rowOff>
    </xdr:from>
    <xdr:to>
      <xdr:col>19</xdr:col>
      <xdr:colOff>38100</xdr:colOff>
      <xdr:row>18</xdr:row>
      <xdr:rowOff>89370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21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74147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0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100,355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160973</xdr:rowOff>
    </xdr:from>
    <xdr:to>
      <xdr:col>15</xdr:col>
      <xdr:colOff>101600</xdr:colOff>
      <xdr:row>18</xdr:row>
      <xdr:rowOff>91123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2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75899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09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100,125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solidFill>
                <a:srgbClr val="000000"/>
              </a:solidFill>
              <a:latin typeface="ＭＳ Ｐゴシック" panose="020B0600070205080204" pitchFamily="50" charset="-128"/>
              <a:ea typeface="ＭＳ Ｐゴシック" panose="020B0600070205080204" pitchFamily="50" charset="-128"/>
            </a:rPr>
            <a:t>(</a:t>
          </a:r>
          <a:r>
            <a:rPr kumimoji="1" lang="ja-JP" altLang="en-US" sz="1100">
              <a:solidFill>
                <a:srgbClr val="000000"/>
              </a:solidFill>
              <a:latin typeface="ＭＳ Ｐゴシック" panose="020B0600070205080204" pitchFamily="50" charset="-128"/>
              <a:ea typeface="ＭＳ Ｐゴシック" panose="020B0600070205080204" pitchFamily="50" charset="-128"/>
            </a:rPr>
            <a:t>円</a:t>
          </a:r>
          <a:r>
            <a:rPr kumimoji="1" lang="en-US" altLang="ja-JP" sz="1100">
              <a:solidFill>
                <a:srgbClr val="000000"/>
              </a:solidFill>
              <a:latin typeface="ＭＳ Ｐゴシック" panose="020B0600070205080204" pitchFamily="50" charset="-128"/>
              <a:ea typeface="ＭＳ Ｐゴシック" panose="020B0600070205080204" pitchFamily="50" charset="-128"/>
            </a:rPr>
            <a:t>)</a:t>
          </a:r>
          <a:endParaRPr kumimoji="1" lang="ja-JP" altLang="en-US" sz="11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120028</xdr:rowOff>
    </xdr:from>
    <xdr:to>
      <xdr:col>29</xdr:col>
      <xdr:colOff>127000</xdr:colOff>
      <xdr:row>38</xdr:row>
      <xdr:rowOff>63400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044578"/>
          <a:ext cx="0" cy="14864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35477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63400</xdr:rowOff>
    </xdr:from>
    <xdr:to>
      <xdr:col>30</xdr:col>
      <xdr:colOff>25400</xdr:colOff>
      <xdr:row>38</xdr:row>
      <xdr:rowOff>63400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31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78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95,927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120028</xdr:rowOff>
    </xdr:from>
    <xdr:to>
      <xdr:col>30</xdr:col>
      <xdr:colOff>25400</xdr:colOff>
      <xdr:row>33</xdr:row>
      <xdr:rowOff>120028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044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246623</xdr:rowOff>
    </xdr:from>
    <xdr:to>
      <xdr:col>29</xdr:col>
      <xdr:colOff>127000</xdr:colOff>
      <xdr:row>35</xdr:row>
      <xdr:rowOff>273255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856973"/>
          <a:ext cx="647700" cy="266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64769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180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92692</xdr:rowOff>
    </xdr:from>
    <xdr:to>
      <xdr:col>29</xdr:col>
      <xdr:colOff>177800</xdr:colOff>
      <xdr:row>37</xdr:row>
      <xdr:rowOff>22842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273255</xdr:rowOff>
    </xdr:from>
    <xdr:to>
      <xdr:col>26</xdr:col>
      <xdr:colOff>50800</xdr:colOff>
      <xdr:row>35</xdr:row>
      <xdr:rowOff>279640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6883605"/>
          <a:ext cx="698500" cy="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72918</xdr:rowOff>
    </xdr:from>
    <xdr:to>
      <xdr:col>26</xdr:col>
      <xdr:colOff>101600</xdr:colOff>
      <xdr:row>37</xdr:row>
      <xdr:rowOff>174518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1976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159295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283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279640</xdr:rowOff>
    </xdr:from>
    <xdr:to>
      <xdr:col>22</xdr:col>
      <xdr:colOff>114300</xdr:colOff>
      <xdr:row>35</xdr:row>
      <xdr:rowOff>303855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889990"/>
          <a:ext cx="698500" cy="24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89067</xdr:rowOff>
    </xdr:from>
    <xdr:to>
      <xdr:col>22</xdr:col>
      <xdr:colOff>165100</xdr:colOff>
      <xdr:row>37</xdr:row>
      <xdr:rowOff>190667</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213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175444</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30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288277</xdr:rowOff>
    </xdr:from>
    <xdr:to>
      <xdr:col>18</xdr:col>
      <xdr:colOff>177800</xdr:colOff>
      <xdr:row>35</xdr:row>
      <xdr:rowOff>303855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98627"/>
          <a:ext cx="698500" cy="155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83025</xdr:rowOff>
    </xdr:from>
    <xdr:to>
      <xdr:col>19</xdr:col>
      <xdr:colOff>38100</xdr:colOff>
      <xdr:row>37</xdr:row>
      <xdr:rowOff>184625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2077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169402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9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86323</xdr:rowOff>
    </xdr:from>
    <xdr:to>
      <xdr:col>15</xdr:col>
      <xdr:colOff>101600</xdr:colOff>
      <xdr:row>37</xdr:row>
      <xdr:rowOff>187923</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211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172700</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29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195823</xdr:rowOff>
    </xdr:from>
    <xdr:to>
      <xdr:col>29</xdr:col>
      <xdr:colOff>177800</xdr:colOff>
      <xdr:row>35</xdr:row>
      <xdr:rowOff>297423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806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40900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651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46,174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222455</xdr:rowOff>
    </xdr:from>
    <xdr:to>
      <xdr:col>26</xdr:col>
      <xdr:colOff>101600</xdr:colOff>
      <xdr:row>35</xdr:row>
      <xdr:rowOff>324055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832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334232</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601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228840</xdr:rowOff>
    </xdr:from>
    <xdr:to>
      <xdr:col>22</xdr:col>
      <xdr:colOff>165100</xdr:colOff>
      <xdr:row>35</xdr:row>
      <xdr:rowOff>330440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839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340617</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60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253055</xdr:rowOff>
    </xdr:from>
    <xdr:to>
      <xdr:col>19</xdr:col>
      <xdr:colOff>38100</xdr:colOff>
      <xdr:row>36</xdr:row>
      <xdr:rowOff>11755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86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21932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63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42,669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237477</xdr:rowOff>
    </xdr:from>
    <xdr:to>
      <xdr:col>15</xdr:col>
      <xdr:colOff>101600</xdr:colOff>
      <xdr:row>35</xdr:row>
      <xdr:rowOff>339077</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847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6354</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61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9,709
9,596
98.75
7,860,490
7,495,352
170,805
3,504,905
7,031,222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30323</xdr:rowOff>
    </xdr:from>
    <xdr:to>
      <xdr:col>24</xdr:col>
      <xdr:colOff>62865</xdr:colOff>
      <xdr:row>38</xdr:row>
      <xdr:rowOff>61984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45273"/>
          <a:ext cx="1270" cy="1231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65811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70,199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61984</xdr:rowOff>
    </xdr:from>
    <xdr:to>
      <xdr:col>24</xdr:col>
      <xdr:colOff>152400</xdr:colOff>
      <xdr:row>38</xdr:row>
      <xdr:rowOff>61984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148450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2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231,854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30323</xdr:rowOff>
    </xdr:from>
    <xdr:to>
      <xdr:col>24</xdr:col>
      <xdr:colOff>152400</xdr:colOff>
      <xdr:row>31</xdr:row>
      <xdr:rowOff>30323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4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145750</xdr:rowOff>
    </xdr:from>
    <xdr:to>
      <xdr:col>24</xdr:col>
      <xdr:colOff>63500</xdr:colOff>
      <xdr:row>37</xdr:row>
      <xdr:rowOff>19845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17950"/>
          <a:ext cx="838200" cy="4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67779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970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44902</xdr:rowOff>
    </xdr:from>
    <xdr:to>
      <xdr:col>24</xdr:col>
      <xdr:colOff>114300</xdr:colOff>
      <xdr:row>35</xdr:row>
      <xdr:rowOff>146502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145750</xdr:rowOff>
    </xdr:from>
    <xdr:to>
      <xdr:col>19</xdr:col>
      <xdr:colOff>177800</xdr:colOff>
      <xdr:row>37</xdr:row>
      <xdr:rowOff>11394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17950"/>
          <a:ext cx="889000" cy="3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14224</xdr:rowOff>
    </xdr:from>
    <xdr:to>
      <xdr:col>20</xdr:col>
      <xdr:colOff>38100</xdr:colOff>
      <xdr:row>37</xdr:row>
      <xdr:rowOff>115824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57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106951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5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4552</xdr:rowOff>
    </xdr:from>
    <xdr:to>
      <xdr:col>15</xdr:col>
      <xdr:colOff>50800</xdr:colOff>
      <xdr:row>37</xdr:row>
      <xdr:rowOff>11394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348202"/>
          <a:ext cx="8890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32093</xdr:rowOff>
    </xdr:from>
    <xdr:to>
      <xdr:col>15</xdr:col>
      <xdr:colOff>101600</xdr:colOff>
      <xdr:row>37</xdr:row>
      <xdr:rowOff>133693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124820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6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166804</xdr:rowOff>
    </xdr:from>
    <xdr:to>
      <xdr:col>10</xdr:col>
      <xdr:colOff>114300</xdr:colOff>
      <xdr:row>37</xdr:row>
      <xdr:rowOff>4552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39004"/>
          <a:ext cx="889000" cy="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54061</xdr:rowOff>
    </xdr:from>
    <xdr:to>
      <xdr:col>10</xdr:col>
      <xdr:colOff>165100</xdr:colOff>
      <xdr:row>37</xdr:row>
      <xdr:rowOff>155661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146788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9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64615</xdr:rowOff>
    </xdr:from>
    <xdr:to>
      <xdr:col>6</xdr:col>
      <xdr:colOff>38100</xdr:colOff>
      <xdr:row>37</xdr:row>
      <xdr:rowOff>166215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157342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50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140495</xdr:rowOff>
    </xdr:from>
    <xdr:to>
      <xdr:col>24</xdr:col>
      <xdr:colOff>114300</xdr:colOff>
      <xdr:row>37</xdr:row>
      <xdr:rowOff>70645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1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118922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9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98,229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94950</xdr:rowOff>
    </xdr:from>
    <xdr:to>
      <xdr:col>20</xdr:col>
      <xdr:colOff>38100</xdr:colOff>
      <xdr:row>37</xdr:row>
      <xdr:rowOff>25100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41627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042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104,206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132044</xdr:rowOff>
    </xdr:from>
    <xdr:to>
      <xdr:col>15</xdr:col>
      <xdr:colOff>101600</xdr:colOff>
      <xdr:row>37</xdr:row>
      <xdr:rowOff>62194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0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78721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79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99,338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125202</xdr:rowOff>
    </xdr:from>
    <xdr:to>
      <xdr:col>10</xdr:col>
      <xdr:colOff>165100</xdr:colOff>
      <xdr:row>37</xdr:row>
      <xdr:rowOff>55352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71879</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07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100,236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116004</xdr:rowOff>
    </xdr:from>
    <xdr:to>
      <xdr:col>6</xdr:col>
      <xdr:colOff>38100</xdr:colOff>
      <xdr:row>37</xdr:row>
      <xdr:rowOff>46154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88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62681</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06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101,443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47996</xdr:rowOff>
    </xdr:from>
    <xdr:to>
      <xdr:col>24</xdr:col>
      <xdr:colOff>62865</xdr:colOff>
      <xdr:row>58</xdr:row>
      <xdr:rowOff>88451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20496"/>
          <a:ext cx="1270" cy="141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92278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1003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55,693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88451</xdr:rowOff>
    </xdr:from>
    <xdr:to>
      <xdr:col>24</xdr:col>
      <xdr:colOff>152400</xdr:colOff>
      <xdr:row>58</xdr:row>
      <xdr:rowOff>88451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10032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166123</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395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488,081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47996</xdr:rowOff>
    </xdr:from>
    <xdr:to>
      <xdr:col>24</xdr:col>
      <xdr:colOff>152400</xdr:colOff>
      <xdr:row>50</xdr:row>
      <xdr:rowOff>47996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20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117728</xdr:rowOff>
    </xdr:from>
    <xdr:to>
      <xdr:col>24</xdr:col>
      <xdr:colOff>63500</xdr:colOff>
      <xdr:row>58</xdr:row>
      <xdr:rowOff>21007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90378"/>
          <a:ext cx="838200" cy="74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161338</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910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138461</xdr:rowOff>
    </xdr:from>
    <xdr:to>
      <xdr:col>24</xdr:col>
      <xdr:colOff>114300</xdr:colOff>
      <xdr:row>57</xdr:row>
      <xdr:rowOff>68611</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73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21007</xdr:rowOff>
    </xdr:from>
    <xdr:to>
      <xdr:col>19</xdr:col>
      <xdr:colOff>177800</xdr:colOff>
      <xdr:row>58</xdr:row>
      <xdr:rowOff>46173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908300" y="9965107"/>
          <a:ext cx="889000" cy="2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75788</xdr:rowOff>
    </xdr:from>
    <xdr:to>
      <xdr:col>20</xdr:col>
      <xdr:colOff>38100</xdr:colOff>
      <xdr:row>58</xdr:row>
      <xdr:rowOff>5938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84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22465</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530111" y="96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46173</xdr:rowOff>
    </xdr:from>
    <xdr:to>
      <xdr:col>15</xdr:col>
      <xdr:colOff>50800</xdr:colOff>
      <xdr:row>58</xdr:row>
      <xdr:rowOff>61960</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90273"/>
          <a:ext cx="889000" cy="15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93469</xdr:rowOff>
    </xdr:from>
    <xdr:to>
      <xdr:col>15</xdr:col>
      <xdr:colOff>101600</xdr:colOff>
      <xdr:row>58</xdr:row>
      <xdr:rowOff>23619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86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40146</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41111" y="964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20871</xdr:rowOff>
    </xdr:from>
    <xdr:to>
      <xdr:col>10</xdr:col>
      <xdr:colOff>114300</xdr:colOff>
      <xdr:row>58</xdr:row>
      <xdr:rowOff>61960</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a:off x="1130300" y="9964971"/>
          <a:ext cx="889000" cy="4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107417</xdr:rowOff>
    </xdr:from>
    <xdr:to>
      <xdr:col>10</xdr:col>
      <xdr:colOff>165100</xdr:colOff>
      <xdr:row>58</xdr:row>
      <xdr:rowOff>37567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88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54094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52111" y="965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124049</xdr:rowOff>
    </xdr:from>
    <xdr:to>
      <xdr:col>6</xdr:col>
      <xdr:colOff>38100</xdr:colOff>
      <xdr:row>58</xdr:row>
      <xdr:rowOff>54199</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96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70726</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63111" y="9671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66928</xdr:rowOff>
    </xdr:from>
    <xdr:to>
      <xdr:col>24</xdr:col>
      <xdr:colOff>114300</xdr:colOff>
      <xdr:row>57</xdr:row>
      <xdr:rowOff>168528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3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45355</xdr:rowOff>
    </xdr:from>
    <xdr:ext cx="534377"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81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99,228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141657</xdr:rowOff>
    </xdr:from>
    <xdr:to>
      <xdr:col>20</xdr:col>
      <xdr:colOff>38100</xdr:colOff>
      <xdr:row>58</xdr:row>
      <xdr:rowOff>71807</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91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62934</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1000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76,345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166823</xdr:rowOff>
    </xdr:from>
    <xdr:to>
      <xdr:col>15</xdr:col>
      <xdr:colOff>101600</xdr:colOff>
      <xdr:row>58</xdr:row>
      <xdr:rowOff>96973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93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88100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100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68,639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11160</xdr:rowOff>
    </xdr:from>
    <xdr:to>
      <xdr:col>10</xdr:col>
      <xdr:colOff>165100</xdr:colOff>
      <xdr:row>58</xdr:row>
      <xdr:rowOff>112760</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5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103887</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4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141521</xdr:rowOff>
    </xdr:from>
    <xdr:to>
      <xdr:col>6</xdr:col>
      <xdr:colOff>38100</xdr:colOff>
      <xdr:row>58</xdr:row>
      <xdr:rowOff>71671</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1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62798</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0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76,387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11730</xdr:rowOff>
    </xdr:from>
    <xdr:to>
      <xdr:col>24</xdr:col>
      <xdr:colOff>62865</xdr:colOff>
      <xdr:row>78</xdr:row>
      <xdr:rowOff>137894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184680"/>
          <a:ext cx="1270" cy="132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141721</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148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137894</xdr:rowOff>
    </xdr:from>
    <xdr:to>
      <xdr:col>24</xdr:col>
      <xdr:colOff>152400</xdr:colOff>
      <xdr:row>78</xdr:row>
      <xdr:rowOff>137894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1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129857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5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58,098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11730</xdr:rowOff>
    </xdr:from>
    <xdr:to>
      <xdr:col>24</xdr:col>
      <xdr:colOff>152400</xdr:colOff>
      <xdr:row>71</xdr:row>
      <xdr:rowOff>11730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18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93317</xdr:rowOff>
    </xdr:from>
    <xdr:to>
      <xdr:col>24</xdr:col>
      <xdr:colOff>63500</xdr:colOff>
      <xdr:row>78</xdr:row>
      <xdr:rowOff>99192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466417"/>
          <a:ext cx="838200" cy="5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48294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078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25417</xdr:rowOff>
    </xdr:from>
    <xdr:to>
      <xdr:col>24</xdr:col>
      <xdr:colOff>114300</xdr:colOff>
      <xdr:row>77</xdr:row>
      <xdr:rowOff>127017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22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91991</xdr:rowOff>
    </xdr:from>
    <xdr:to>
      <xdr:col>19</xdr:col>
      <xdr:colOff>177800</xdr:colOff>
      <xdr:row>78</xdr:row>
      <xdr:rowOff>99192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465091"/>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140312</xdr:rowOff>
    </xdr:from>
    <xdr:to>
      <xdr:col>20</xdr:col>
      <xdr:colOff>38100</xdr:colOff>
      <xdr:row>78</xdr:row>
      <xdr:rowOff>70462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1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86989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62428" y="1311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80859</xdr:rowOff>
    </xdr:from>
    <xdr:to>
      <xdr:col>15</xdr:col>
      <xdr:colOff>50800</xdr:colOff>
      <xdr:row>78</xdr:row>
      <xdr:rowOff>91991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453959"/>
          <a:ext cx="889000" cy="1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144107</xdr:rowOff>
    </xdr:from>
    <xdr:to>
      <xdr:col>15</xdr:col>
      <xdr:colOff>101600</xdr:colOff>
      <xdr:row>78</xdr:row>
      <xdr:rowOff>74257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90784</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2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80859</xdr:rowOff>
    </xdr:from>
    <xdr:to>
      <xdr:col>10</xdr:col>
      <xdr:colOff>114300</xdr:colOff>
      <xdr:row>78</xdr:row>
      <xdr:rowOff>103307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453959"/>
          <a:ext cx="889000" cy="2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147331</xdr:rowOff>
    </xdr:from>
    <xdr:to>
      <xdr:col>10</xdr:col>
      <xdr:colOff>165100</xdr:colOff>
      <xdr:row>78</xdr:row>
      <xdr:rowOff>77481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94008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154279</xdr:rowOff>
    </xdr:from>
    <xdr:to>
      <xdr:col>6</xdr:col>
      <xdr:colOff>38100</xdr:colOff>
      <xdr:row>78</xdr:row>
      <xdr:rowOff>84429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100956</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42517</xdr:rowOff>
    </xdr:from>
    <xdr:to>
      <xdr:col>24</xdr:col>
      <xdr:colOff>114300</xdr:colOff>
      <xdr:row>78</xdr:row>
      <xdr:rowOff>144117</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1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128894</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30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48392</xdr:rowOff>
    </xdr:from>
    <xdr:to>
      <xdr:col>20</xdr:col>
      <xdr:colOff>38100</xdr:colOff>
      <xdr:row>78</xdr:row>
      <xdr:rowOff>149992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2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141119</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1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41191</xdr:rowOff>
    </xdr:from>
    <xdr:to>
      <xdr:col>15</xdr:col>
      <xdr:colOff>101600</xdr:colOff>
      <xdr:row>78</xdr:row>
      <xdr:rowOff>142791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1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133918</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0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30059</xdr:rowOff>
    </xdr:from>
    <xdr:to>
      <xdr:col>10</xdr:col>
      <xdr:colOff>165100</xdr:colOff>
      <xdr:row>78</xdr:row>
      <xdr:rowOff>131659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0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122786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495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52507</xdr:rowOff>
    </xdr:from>
    <xdr:to>
      <xdr:col>6</xdr:col>
      <xdr:colOff>38100</xdr:colOff>
      <xdr:row>78</xdr:row>
      <xdr:rowOff>154107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25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145234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18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52933</xdr:rowOff>
    </xdr:from>
    <xdr:to>
      <xdr:col>24</xdr:col>
      <xdr:colOff>62865</xdr:colOff>
      <xdr:row>98</xdr:row>
      <xdr:rowOff>129133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483433"/>
          <a:ext cx="127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132960</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35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129133</xdr:rowOff>
    </xdr:from>
    <xdr:to>
      <xdr:col>24</xdr:col>
      <xdr:colOff>152400</xdr:colOff>
      <xdr:row>98</xdr:row>
      <xdr:rowOff>129133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171060</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5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150,832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52933</xdr:rowOff>
    </xdr:from>
    <xdr:to>
      <xdr:col>24</xdr:col>
      <xdr:colOff>152400</xdr:colOff>
      <xdr:row>90</xdr:row>
      <xdr:rowOff>52933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48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159652</xdr:rowOff>
    </xdr:from>
    <xdr:to>
      <xdr:col>24</xdr:col>
      <xdr:colOff>63500</xdr:colOff>
      <xdr:row>98</xdr:row>
      <xdr:rowOff>13906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790302"/>
          <a:ext cx="838200" cy="25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20414</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0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168987</xdr:rowOff>
    </xdr:from>
    <xdr:to>
      <xdr:col>24</xdr:col>
      <xdr:colOff>114300</xdr:colOff>
      <xdr:row>96</xdr:row>
      <xdr:rowOff>99137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456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159652</xdr:rowOff>
    </xdr:from>
    <xdr:to>
      <xdr:col>19</xdr:col>
      <xdr:colOff>177800</xdr:colOff>
      <xdr:row>98</xdr:row>
      <xdr:rowOff>28105</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790302"/>
          <a:ext cx="889000" cy="39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58208</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7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165240</xdr:rowOff>
    </xdr:from>
    <xdr:to>
      <xdr:col>15</xdr:col>
      <xdr:colOff>50800</xdr:colOff>
      <xdr:row>98</xdr:row>
      <xdr:rowOff>28105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795890"/>
          <a:ext cx="889000" cy="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105312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2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164885</xdr:rowOff>
    </xdr:from>
    <xdr:to>
      <xdr:col>10</xdr:col>
      <xdr:colOff>114300</xdr:colOff>
      <xdr:row>97</xdr:row>
      <xdr:rowOff>165240</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795535"/>
          <a:ext cx="889000" cy="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99420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1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123054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2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134556</xdr:rowOff>
    </xdr:from>
    <xdr:to>
      <xdr:col>24</xdr:col>
      <xdr:colOff>114300</xdr:colOff>
      <xdr:row>98</xdr:row>
      <xdr:rowOff>64706</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49483</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8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45,905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108852</xdr:rowOff>
    </xdr:from>
    <xdr:to>
      <xdr:col>20</xdr:col>
      <xdr:colOff>38100</xdr:colOff>
      <xdr:row>98</xdr:row>
      <xdr:rowOff>39002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39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30129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3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47,929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148755</xdr:rowOff>
    </xdr:from>
    <xdr:to>
      <xdr:col>15</xdr:col>
      <xdr:colOff>101600</xdr:colOff>
      <xdr:row>98</xdr:row>
      <xdr:rowOff>78905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77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70032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87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44,787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114440</xdr:rowOff>
    </xdr:from>
    <xdr:to>
      <xdr:col>10</xdr:col>
      <xdr:colOff>165100</xdr:colOff>
      <xdr:row>98</xdr:row>
      <xdr:rowOff>44590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4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35717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3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114085</xdr:rowOff>
    </xdr:from>
    <xdr:to>
      <xdr:col>6</xdr:col>
      <xdr:colOff>38100</xdr:colOff>
      <xdr:row>98</xdr:row>
      <xdr:rowOff>44235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35362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3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47,517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37</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114778</xdr:rowOff>
    </xdr:from>
    <xdr:to>
      <xdr:col>54</xdr:col>
      <xdr:colOff>189865</xdr:colOff>
      <xdr:row>37</xdr:row>
      <xdr:rowOff>152753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58278"/>
          <a:ext cx="1270" cy="123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156580</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00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152753</xdr:rowOff>
    </xdr:from>
    <xdr:to>
      <xdr:col>55</xdr:col>
      <xdr:colOff>88900</xdr:colOff>
      <xdr:row>37</xdr:row>
      <xdr:rowOff>152753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61455</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3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405,451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114778</xdr:rowOff>
    </xdr:from>
    <xdr:to>
      <xdr:col>55</xdr:col>
      <xdr:colOff>88900</xdr:colOff>
      <xdr:row>30</xdr:row>
      <xdr:rowOff>114778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5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51908</xdr:rowOff>
    </xdr:from>
    <xdr:to>
      <xdr:col>55</xdr:col>
      <xdr:colOff>0</xdr:colOff>
      <xdr:row>39</xdr:row>
      <xdr:rowOff>51607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24108"/>
          <a:ext cx="838200" cy="51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11376</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8406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159949</xdr:rowOff>
    </xdr:from>
    <xdr:to>
      <xdr:col>55</xdr:col>
      <xdr:colOff>50800</xdr:colOff>
      <xdr:row>35</xdr:row>
      <xdr:rowOff>90099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98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51607</xdr:rowOff>
    </xdr:from>
    <xdr:to>
      <xdr:col>50</xdr:col>
      <xdr:colOff>114300</xdr:colOff>
      <xdr:row>39</xdr:row>
      <xdr:rowOff>64088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738157"/>
          <a:ext cx="889000" cy="1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142900</xdr:rowOff>
    </xdr:from>
    <xdr:to>
      <xdr:col>50</xdr:col>
      <xdr:colOff>165100</xdr:colOff>
      <xdr:row>39</xdr:row>
      <xdr:rowOff>73050</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6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89577</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43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64088</xdr:rowOff>
    </xdr:from>
    <xdr:to>
      <xdr:col>45</xdr:col>
      <xdr:colOff>177800</xdr:colOff>
      <xdr:row>39</xdr:row>
      <xdr:rowOff>71061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750638"/>
          <a:ext cx="889000" cy="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149506</xdr:rowOff>
    </xdr:from>
    <xdr:to>
      <xdr:col>46</xdr:col>
      <xdr:colOff>38100</xdr:colOff>
      <xdr:row>39</xdr:row>
      <xdr:rowOff>79656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66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96183</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43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59265</xdr:rowOff>
    </xdr:from>
    <xdr:to>
      <xdr:col>41</xdr:col>
      <xdr:colOff>50800</xdr:colOff>
      <xdr:row>39</xdr:row>
      <xdr:rowOff>71061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745815"/>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3683</xdr:rowOff>
    </xdr:from>
    <xdr:to>
      <xdr:col>41</xdr:col>
      <xdr:colOff>101600</xdr:colOff>
      <xdr:row>39</xdr:row>
      <xdr:rowOff>105283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69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121809</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646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15734</xdr:rowOff>
    </xdr:from>
    <xdr:to>
      <xdr:col>36</xdr:col>
      <xdr:colOff>165100</xdr:colOff>
      <xdr:row>39</xdr:row>
      <xdr:rowOff>117334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70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108461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79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1108</xdr:rowOff>
    </xdr:from>
    <xdr:to>
      <xdr:col>55</xdr:col>
      <xdr:colOff>50800</xdr:colOff>
      <xdr:row>36</xdr:row>
      <xdr:rowOff>102708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7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150985</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5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194,202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807</xdr:rowOff>
    </xdr:from>
    <xdr:to>
      <xdr:col>50</xdr:col>
      <xdr:colOff>165100</xdr:colOff>
      <xdr:row>39</xdr:row>
      <xdr:rowOff>102407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68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93534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78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13288</xdr:rowOff>
    </xdr:from>
    <xdr:to>
      <xdr:col>46</xdr:col>
      <xdr:colOff>38100</xdr:colOff>
      <xdr:row>39</xdr:row>
      <xdr:rowOff>114888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69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106015</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7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79,038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20261</xdr:rowOff>
    </xdr:from>
    <xdr:to>
      <xdr:col>41</xdr:col>
      <xdr:colOff>101600</xdr:colOff>
      <xdr:row>39</xdr:row>
      <xdr:rowOff>121861</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70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112988</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79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77,513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8465</xdr:rowOff>
    </xdr:from>
    <xdr:to>
      <xdr:col>36</xdr:col>
      <xdr:colOff>165100</xdr:colOff>
      <xdr:row>39</xdr:row>
      <xdr:rowOff>110065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6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126592</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470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80,093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96359</xdr:rowOff>
    </xdr:from>
    <xdr:to>
      <xdr:col>54</xdr:col>
      <xdr:colOff>189865</xdr:colOff>
      <xdr:row>59</xdr:row>
      <xdr:rowOff>50897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68859"/>
          <a:ext cx="1270" cy="1497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54724</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17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50897</xdr:rowOff>
    </xdr:from>
    <xdr:to>
      <xdr:col>55</xdr:col>
      <xdr:colOff>88900</xdr:colOff>
      <xdr:row>59</xdr:row>
      <xdr:rowOff>50897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166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43036</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4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946,543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96359</xdr:rowOff>
    </xdr:from>
    <xdr:to>
      <xdr:col>55</xdr:col>
      <xdr:colOff>88900</xdr:colOff>
      <xdr:row>50</xdr:row>
      <xdr:rowOff>96359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6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41702</xdr:rowOff>
    </xdr:from>
    <xdr:to>
      <xdr:col>55</xdr:col>
      <xdr:colOff>0</xdr:colOff>
      <xdr:row>58</xdr:row>
      <xdr:rowOff>95040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9639300" y="9985802"/>
          <a:ext cx="838200" cy="5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164660</xdr:rowOff>
    </xdr:from>
    <xdr:ext cx="599010"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93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14783</xdr:rowOff>
    </xdr:from>
    <xdr:to>
      <xdr:col>55</xdr:col>
      <xdr:colOff>50800</xdr:colOff>
      <xdr:row>58</xdr:row>
      <xdr:rowOff>116383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95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95040</xdr:rowOff>
    </xdr:from>
    <xdr:to>
      <xdr:col>50</xdr:col>
      <xdr:colOff>114300</xdr:colOff>
      <xdr:row>59</xdr:row>
      <xdr:rowOff>39160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8750300" y="10039140"/>
          <a:ext cx="88900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50708</xdr:rowOff>
    </xdr:from>
    <xdr:to>
      <xdr:col>50</xdr:col>
      <xdr:colOff>165100</xdr:colOff>
      <xdr:row>58</xdr:row>
      <xdr:rowOff>152308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994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143435</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39795" y="1008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39160</xdr:rowOff>
    </xdr:from>
    <xdr:to>
      <xdr:col>45</xdr:col>
      <xdr:colOff>177800</xdr:colOff>
      <xdr:row>59</xdr:row>
      <xdr:rowOff>58411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10154710"/>
          <a:ext cx="889000" cy="1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75302</xdr:rowOff>
    </xdr:from>
    <xdr:to>
      <xdr:col>46</xdr:col>
      <xdr:colOff>38100</xdr:colOff>
      <xdr:row>59</xdr:row>
      <xdr:rowOff>5452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100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21979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79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58411</xdr:rowOff>
    </xdr:from>
    <xdr:to>
      <xdr:col>41</xdr:col>
      <xdr:colOff>50800</xdr:colOff>
      <xdr:row>59</xdr:row>
      <xdr:rowOff>65462</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10173961"/>
          <a:ext cx="889000" cy="7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72454</xdr:rowOff>
    </xdr:from>
    <xdr:to>
      <xdr:col>41</xdr:col>
      <xdr:colOff>101600</xdr:colOff>
      <xdr:row>59</xdr:row>
      <xdr:rowOff>2604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1001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19131</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79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89772</xdr:rowOff>
    </xdr:from>
    <xdr:to>
      <xdr:col>36</xdr:col>
      <xdr:colOff>165100</xdr:colOff>
      <xdr:row>59</xdr:row>
      <xdr:rowOff>19922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1003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36449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80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162352</xdr:rowOff>
    </xdr:from>
    <xdr:to>
      <xdr:col>55</xdr:col>
      <xdr:colOff>50800</xdr:colOff>
      <xdr:row>58</xdr:row>
      <xdr:rowOff>92502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93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13779</xdr:rowOff>
    </xdr:from>
    <xdr:ext cx="599010"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78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140,016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44240</xdr:rowOff>
    </xdr:from>
    <xdr:to>
      <xdr:col>50</xdr:col>
      <xdr:colOff>165100</xdr:colOff>
      <xdr:row>58</xdr:row>
      <xdr:rowOff>145840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9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162367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39795" y="9763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107,351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159810</xdr:rowOff>
    </xdr:from>
    <xdr:to>
      <xdr:col>46</xdr:col>
      <xdr:colOff>38100</xdr:colOff>
      <xdr:row>59</xdr:row>
      <xdr:rowOff>89960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1010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81087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10196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36,573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7611</xdr:rowOff>
    </xdr:from>
    <xdr:to>
      <xdr:col>41</xdr:col>
      <xdr:colOff>101600</xdr:colOff>
      <xdr:row>59</xdr:row>
      <xdr:rowOff>109211</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1012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100338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1021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24,783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14662</xdr:rowOff>
    </xdr:from>
    <xdr:to>
      <xdr:col>36</xdr:col>
      <xdr:colOff>165100</xdr:colOff>
      <xdr:row>59</xdr:row>
      <xdr:rowOff>116262</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1013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107389</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10222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20,465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145076</xdr:rowOff>
    </xdr:from>
    <xdr:to>
      <xdr:col>54</xdr:col>
      <xdr:colOff>189865</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46576"/>
          <a:ext cx="1270" cy="1496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91753</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2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916,708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145076</xdr:rowOff>
    </xdr:from>
    <xdr:to>
      <xdr:col>55</xdr:col>
      <xdr:colOff>88900</xdr:colOff>
      <xdr:row>70</xdr:row>
      <xdr:rowOff>145076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4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85187</xdr:rowOff>
    </xdr:from>
    <xdr:to>
      <xdr:col>55</xdr:col>
      <xdr:colOff>0</xdr:colOff>
      <xdr:row>78</xdr:row>
      <xdr:rowOff>116374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458287"/>
          <a:ext cx="838200" cy="3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134188</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507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155761</xdr:rowOff>
    </xdr:from>
    <xdr:to>
      <xdr:col>55</xdr:col>
      <xdr:colOff>50800</xdr:colOff>
      <xdr:row>79</xdr:row>
      <xdr:rowOff>85911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52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116374</xdr:rowOff>
    </xdr:from>
    <xdr:to>
      <xdr:col>50</xdr:col>
      <xdr:colOff>114300</xdr:colOff>
      <xdr:row>79</xdr:row>
      <xdr:rowOff>71968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489474"/>
          <a:ext cx="889000" cy="12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158038</xdr:rowOff>
    </xdr:from>
    <xdr:to>
      <xdr:col>50</xdr:col>
      <xdr:colOff>165100</xdr:colOff>
      <xdr:row>79</xdr:row>
      <xdr:rowOff>88188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53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79315</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62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71968</xdr:rowOff>
    </xdr:from>
    <xdr:to>
      <xdr:col>45</xdr:col>
      <xdr:colOff>177800</xdr:colOff>
      <xdr:row>79</xdr:row>
      <xdr:rowOff>85292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616518"/>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5381</xdr:rowOff>
    </xdr:from>
    <xdr:to>
      <xdr:col>46</xdr:col>
      <xdr:colOff>38100</xdr:colOff>
      <xdr:row>79</xdr:row>
      <xdr:rowOff>106981</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54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123508</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32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85292</xdr:rowOff>
    </xdr:from>
    <xdr:to>
      <xdr:col>41</xdr:col>
      <xdr:colOff>50800</xdr:colOff>
      <xdr:row>79</xdr:row>
      <xdr:rowOff>86195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629842"/>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5823</xdr:rowOff>
    </xdr:from>
    <xdr:to>
      <xdr:col>41</xdr:col>
      <xdr:colOff>101600</xdr:colOff>
      <xdr:row>79</xdr:row>
      <xdr:rowOff>107423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5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123950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32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10868</xdr:rowOff>
    </xdr:from>
    <xdr:to>
      <xdr:col>36</xdr:col>
      <xdr:colOff>165100</xdr:colOff>
      <xdr:row>79</xdr:row>
      <xdr:rowOff>112468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555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128995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33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34387</xdr:rowOff>
    </xdr:from>
    <xdr:to>
      <xdr:col>55</xdr:col>
      <xdr:colOff>50800</xdr:colOff>
      <xdr:row>78</xdr:row>
      <xdr:rowOff>135987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0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57264</xdr:rowOff>
    </xdr:from>
    <xdr:ext cx="599010"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25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113,385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65574</xdr:rowOff>
    </xdr:from>
    <xdr:to>
      <xdr:col>50</xdr:col>
      <xdr:colOff>165100</xdr:colOff>
      <xdr:row>78</xdr:row>
      <xdr:rowOff>167174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12251</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213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94,285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21168</xdr:rowOff>
    </xdr:from>
    <xdr:to>
      <xdr:col>46</xdr:col>
      <xdr:colOff>38100</xdr:colOff>
      <xdr:row>79</xdr:row>
      <xdr:rowOff>122768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56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113895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65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34492</xdr:rowOff>
    </xdr:from>
    <xdr:to>
      <xdr:col>41</xdr:col>
      <xdr:colOff>101600</xdr:colOff>
      <xdr:row>79</xdr:row>
      <xdr:rowOff>136092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57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127219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6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8,320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35395</xdr:rowOff>
    </xdr:from>
    <xdr:to>
      <xdr:col>36</xdr:col>
      <xdr:colOff>165100</xdr:colOff>
      <xdr:row>79</xdr:row>
      <xdr:rowOff>136995</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5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128122</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67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7,768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164246</xdr:rowOff>
    </xdr:from>
    <xdr:to>
      <xdr:col>54</xdr:col>
      <xdr:colOff>189865</xdr:colOff>
      <xdr:row>98</xdr:row>
      <xdr:rowOff>8260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94746"/>
          <a:ext cx="1270" cy="1215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12087</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81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2,999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8260</xdr:rowOff>
    </xdr:from>
    <xdr:to>
      <xdr:col>55</xdr:col>
      <xdr:colOff>88900</xdr:colOff>
      <xdr:row>98</xdr:row>
      <xdr:rowOff>8260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810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110923</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6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215,705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164246</xdr:rowOff>
    </xdr:from>
    <xdr:to>
      <xdr:col>55</xdr:col>
      <xdr:colOff>88900</xdr:colOff>
      <xdr:row>90</xdr:row>
      <xdr:rowOff>164246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9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44831</xdr:rowOff>
    </xdr:from>
    <xdr:to>
      <xdr:col>55</xdr:col>
      <xdr:colOff>0</xdr:colOff>
      <xdr:row>97</xdr:row>
      <xdr:rowOff>122206</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675481"/>
          <a:ext cx="838200" cy="77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96369</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212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73492</xdr:rowOff>
    </xdr:from>
    <xdr:to>
      <xdr:col>55</xdr:col>
      <xdr:colOff>50800</xdr:colOff>
      <xdr:row>96</xdr:row>
      <xdr:rowOff>3642</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361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99312</xdr:rowOff>
    </xdr:from>
    <xdr:to>
      <xdr:col>50</xdr:col>
      <xdr:colOff>114300</xdr:colOff>
      <xdr:row>97</xdr:row>
      <xdr:rowOff>122206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729962"/>
          <a:ext cx="889000" cy="2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1294</xdr:rowOff>
    </xdr:from>
    <xdr:to>
      <xdr:col>50</xdr:col>
      <xdr:colOff>165100</xdr:colOff>
      <xdr:row>96</xdr:row>
      <xdr:rowOff>102894</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46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119421</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23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99312</xdr:rowOff>
    </xdr:from>
    <xdr:to>
      <xdr:col>45</xdr:col>
      <xdr:colOff>177800</xdr:colOff>
      <xdr:row>97</xdr:row>
      <xdr:rowOff>102832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729962"/>
          <a:ext cx="889000" cy="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33613</xdr:rowOff>
    </xdr:from>
    <xdr:to>
      <xdr:col>46</xdr:col>
      <xdr:colOff>38100</xdr:colOff>
      <xdr:row>96</xdr:row>
      <xdr:rowOff>135213</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49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151740</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2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102832</xdr:rowOff>
    </xdr:from>
    <xdr:to>
      <xdr:col>41</xdr:col>
      <xdr:colOff>50800</xdr:colOff>
      <xdr:row>97</xdr:row>
      <xdr:rowOff>143049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73348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26549</xdr:rowOff>
    </xdr:from>
    <xdr:to>
      <xdr:col>41</xdr:col>
      <xdr:colOff>101600</xdr:colOff>
      <xdr:row>96</xdr:row>
      <xdr:rowOff>128149</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48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144676</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26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59359</xdr:rowOff>
    </xdr:from>
    <xdr:to>
      <xdr:col>36</xdr:col>
      <xdr:colOff>165100</xdr:colOff>
      <xdr:row>96</xdr:row>
      <xdr:rowOff>160959</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51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6036</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293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165481</xdr:rowOff>
    </xdr:from>
    <xdr:to>
      <xdr:col>55</xdr:col>
      <xdr:colOff>50800</xdr:colOff>
      <xdr:row>97</xdr:row>
      <xdr:rowOff>95631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62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143908</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6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26,600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71406</xdr:rowOff>
    </xdr:from>
    <xdr:to>
      <xdr:col>50</xdr:col>
      <xdr:colOff>165100</xdr:colOff>
      <xdr:row>98</xdr:row>
      <xdr:rowOff>1556</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70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164133</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79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48512</xdr:rowOff>
    </xdr:from>
    <xdr:to>
      <xdr:col>46</xdr:col>
      <xdr:colOff>38100</xdr:colOff>
      <xdr:row>97</xdr:row>
      <xdr:rowOff>150112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67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141239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7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17,067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52032</xdr:rowOff>
    </xdr:from>
    <xdr:to>
      <xdr:col>41</xdr:col>
      <xdr:colOff>101600</xdr:colOff>
      <xdr:row>97</xdr:row>
      <xdr:rowOff>153632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68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144759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77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16,451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92249</xdr:rowOff>
    </xdr:from>
    <xdr:to>
      <xdr:col>36</xdr:col>
      <xdr:colOff>165100</xdr:colOff>
      <xdr:row>98</xdr:row>
      <xdr:rowOff>22399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72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13526</xdr:rowOff>
    </xdr:from>
    <xdr:ext cx="469744"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37428" y="1681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82944</xdr:rowOff>
    </xdr:from>
    <xdr:to>
      <xdr:col>85</xdr:col>
      <xdr:colOff>126364</xdr:colOff>
      <xdr:row>38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226444"/>
          <a:ext cx="1269"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29621</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001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229,931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82944</xdr:rowOff>
    </xdr:from>
    <xdr:to>
      <xdr:col>86</xdr:col>
      <xdr:colOff>25400</xdr:colOff>
      <xdr:row>30</xdr:row>
      <xdr:rowOff>82944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2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105907</xdr:rowOff>
    </xdr:from>
    <xdr:to>
      <xdr:col>85</xdr:col>
      <xdr:colOff>127000</xdr:colOff>
      <xdr:row>37</xdr:row>
      <xdr:rowOff>137597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278107"/>
          <a:ext cx="838200" cy="20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93712</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265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70835</xdr:rowOff>
    </xdr:from>
    <xdr:to>
      <xdr:col>85</xdr:col>
      <xdr:colOff>177800</xdr:colOff>
      <xdr:row>38</xdr:row>
      <xdr:rowOff>984</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4144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105907</xdr:rowOff>
    </xdr:from>
    <xdr:to>
      <xdr:col>81</xdr:col>
      <xdr:colOff>50800</xdr:colOff>
      <xdr:row>37</xdr:row>
      <xdr:rowOff>44637</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278107"/>
          <a:ext cx="889000" cy="11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108697</xdr:rowOff>
    </xdr:from>
    <xdr:to>
      <xdr:col>81</xdr:col>
      <xdr:colOff>101600</xdr:colOff>
      <xdr:row>38</xdr:row>
      <xdr:rowOff>38847</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4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29973</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46428" y="6545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44637</xdr:rowOff>
    </xdr:from>
    <xdr:to>
      <xdr:col>76</xdr:col>
      <xdr:colOff>114300</xdr:colOff>
      <xdr:row>38</xdr:row>
      <xdr:rowOff>13244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388287"/>
          <a:ext cx="889000" cy="140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119235</xdr:rowOff>
    </xdr:from>
    <xdr:to>
      <xdr:col>76</xdr:col>
      <xdr:colOff>165100</xdr:colOff>
      <xdr:row>38</xdr:row>
      <xdr:rowOff>49385</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46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40512</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57428" y="655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6678</xdr:rowOff>
    </xdr:from>
    <xdr:to>
      <xdr:col>71</xdr:col>
      <xdr:colOff>177800</xdr:colOff>
      <xdr:row>38</xdr:row>
      <xdr:rowOff>13244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2814300" y="6521778"/>
          <a:ext cx="889000" cy="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137249</xdr:rowOff>
    </xdr:from>
    <xdr:to>
      <xdr:col>72</xdr:col>
      <xdr:colOff>38100</xdr:colOff>
      <xdr:row>38</xdr:row>
      <xdr:rowOff>67399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4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58526</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57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127236</xdr:rowOff>
    </xdr:from>
    <xdr:to>
      <xdr:col>67</xdr:col>
      <xdr:colOff>101600</xdr:colOff>
      <xdr:row>38</xdr:row>
      <xdr:rowOff>57386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4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73913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79428" y="624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86797</xdr:rowOff>
    </xdr:from>
    <xdr:to>
      <xdr:col>85</xdr:col>
      <xdr:colOff>177800</xdr:colOff>
      <xdr:row>38</xdr:row>
      <xdr:rowOff>16947</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43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49262</xdr:rowOff>
    </xdr:from>
    <xdr:ext cx="534377"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39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55107</xdr:rowOff>
    </xdr:from>
    <xdr:to>
      <xdr:col>81</xdr:col>
      <xdr:colOff>101600</xdr:colOff>
      <xdr:row>36</xdr:row>
      <xdr:rowOff>156707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22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1784</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002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165287</xdr:rowOff>
    </xdr:from>
    <xdr:to>
      <xdr:col>76</xdr:col>
      <xdr:colOff>165100</xdr:colOff>
      <xdr:row>37</xdr:row>
      <xdr:rowOff>95437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3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111964</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611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133894</xdr:rowOff>
    </xdr:from>
    <xdr:to>
      <xdr:col>72</xdr:col>
      <xdr:colOff>38100</xdr:colOff>
      <xdr:row>38</xdr:row>
      <xdr:rowOff>64044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47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80571</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252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127327</xdr:rowOff>
    </xdr:from>
    <xdr:to>
      <xdr:col>67</xdr:col>
      <xdr:colOff>101600</xdr:colOff>
      <xdr:row>38</xdr:row>
      <xdr:rowOff>57477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47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48605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563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122523</xdr:rowOff>
    </xdr:from>
    <xdr:to>
      <xdr:col>85</xdr:col>
      <xdr:colOff>126364</xdr:colOff>
      <xdr:row>78</xdr:row>
      <xdr:rowOff>106507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95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110334</xdr:rowOff>
    </xdr:from>
    <xdr:ext cx="469744"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483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106507</xdr:rowOff>
    </xdr:from>
    <xdr:to>
      <xdr:col>86</xdr:col>
      <xdr:colOff>25400</xdr:colOff>
      <xdr:row>78</xdr:row>
      <xdr:rowOff>106507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479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69200</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207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266,257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122523</xdr:rowOff>
    </xdr:from>
    <xdr:to>
      <xdr:col>86</xdr:col>
      <xdr:colOff>25400</xdr:colOff>
      <xdr:row>71</xdr:row>
      <xdr:rowOff>122523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95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61120</xdr:rowOff>
    </xdr:from>
    <xdr:to>
      <xdr:col>85</xdr:col>
      <xdr:colOff>127000</xdr:colOff>
      <xdr:row>77</xdr:row>
      <xdr:rowOff>73658</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3262770"/>
          <a:ext cx="838200" cy="1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122800</xdr:rowOff>
    </xdr:from>
    <xdr:ext cx="534377"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2981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99923</xdr:rowOff>
    </xdr:from>
    <xdr:to>
      <xdr:col>85</xdr:col>
      <xdr:colOff>177800</xdr:colOff>
      <xdr:row>77</xdr:row>
      <xdr:rowOff>30073</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73658</xdr:rowOff>
    </xdr:from>
    <xdr:to>
      <xdr:col>81</xdr:col>
      <xdr:colOff>50800</xdr:colOff>
      <xdr:row>77</xdr:row>
      <xdr:rowOff>85362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3275308"/>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13210</xdr:rowOff>
    </xdr:from>
    <xdr:to>
      <xdr:col>81</xdr:col>
      <xdr:colOff>101600</xdr:colOff>
      <xdr:row>77</xdr:row>
      <xdr:rowOff>114810</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21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131337</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14111" y="129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85362</xdr:rowOff>
    </xdr:from>
    <xdr:to>
      <xdr:col>76</xdr:col>
      <xdr:colOff>114300</xdr:colOff>
      <xdr:row>77</xdr:row>
      <xdr:rowOff>103558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3703300" y="13287012"/>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20979</xdr:rowOff>
    </xdr:from>
    <xdr:to>
      <xdr:col>76</xdr:col>
      <xdr:colOff>165100</xdr:colOff>
      <xdr:row>77</xdr:row>
      <xdr:rowOff>122579</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222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139106</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325111" y="1299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103558</xdr:rowOff>
    </xdr:from>
    <xdr:to>
      <xdr:col>71</xdr:col>
      <xdr:colOff>177800</xdr:colOff>
      <xdr:row>77</xdr:row>
      <xdr:rowOff>117421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305208"/>
          <a:ext cx="8890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21865</xdr:rowOff>
    </xdr:from>
    <xdr:to>
      <xdr:col>72</xdr:col>
      <xdr:colOff>38100</xdr:colOff>
      <xdr:row>77</xdr:row>
      <xdr:rowOff>123465</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22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139992</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36111" y="1299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18093</xdr:rowOff>
    </xdr:from>
    <xdr:to>
      <xdr:col>67</xdr:col>
      <xdr:colOff>101600</xdr:colOff>
      <xdr:row>77</xdr:row>
      <xdr:rowOff>119693</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2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136220</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47111" y="1299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10320</xdr:rowOff>
    </xdr:from>
    <xdr:to>
      <xdr:col>85</xdr:col>
      <xdr:colOff>177800</xdr:colOff>
      <xdr:row>77</xdr:row>
      <xdr:rowOff>111920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321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160197</xdr:rowOff>
    </xdr:from>
    <xdr:ext cx="534377"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319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22858</xdr:rowOff>
    </xdr:from>
    <xdr:to>
      <xdr:col>81</xdr:col>
      <xdr:colOff>101600</xdr:colOff>
      <xdr:row>77</xdr:row>
      <xdr:rowOff>124458</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322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115585</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31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34562</xdr:rowOff>
    </xdr:from>
    <xdr:to>
      <xdr:col>76</xdr:col>
      <xdr:colOff>165100</xdr:colOff>
      <xdr:row>77</xdr:row>
      <xdr:rowOff>136162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23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127289</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332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52758</xdr:rowOff>
    </xdr:from>
    <xdr:to>
      <xdr:col>72</xdr:col>
      <xdr:colOff>38100</xdr:colOff>
      <xdr:row>77</xdr:row>
      <xdr:rowOff>154358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325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145485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34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66621</xdr:rowOff>
    </xdr:from>
    <xdr:to>
      <xdr:col>67</xdr:col>
      <xdr:colOff>101600</xdr:colOff>
      <xdr:row>77</xdr:row>
      <xdr:rowOff>168221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2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159348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360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111075</xdr:rowOff>
    </xdr:from>
    <xdr:to>
      <xdr:col>85</xdr:col>
      <xdr:colOff>126364</xdr:colOff>
      <xdr:row>99</xdr:row>
      <xdr:rowOff>94866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41575"/>
          <a:ext cx="1269" cy="152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98693</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707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94866</xdr:rowOff>
    </xdr:from>
    <xdr:to>
      <xdr:col>86</xdr:col>
      <xdr:colOff>25400</xdr:colOff>
      <xdr:row>99</xdr:row>
      <xdr:rowOff>94866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70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57752</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31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468,765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111075</xdr:rowOff>
    </xdr:from>
    <xdr:to>
      <xdr:col>86</xdr:col>
      <xdr:colOff>25400</xdr:colOff>
      <xdr:row>90</xdr:row>
      <xdr:rowOff>111075</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4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137616</xdr:rowOff>
    </xdr:from>
    <xdr:to>
      <xdr:col>85</xdr:col>
      <xdr:colOff>127000</xdr:colOff>
      <xdr:row>99</xdr:row>
      <xdr:rowOff>46422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5481300" y="16939716"/>
          <a:ext cx="838200" cy="8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73728</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70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50851</xdr:rowOff>
    </xdr:from>
    <xdr:to>
      <xdr:col>85</xdr:col>
      <xdr:colOff>177800</xdr:colOff>
      <xdr:row>98</xdr:row>
      <xdr:rowOff>152451</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46422</xdr:rowOff>
    </xdr:from>
    <xdr:to>
      <xdr:col>81</xdr:col>
      <xdr:colOff>50800</xdr:colOff>
      <xdr:row>99</xdr:row>
      <xdr:rowOff>53651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4592300" y="17019972"/>
          <a:ext cx="889000" cy="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135643</xdr:rowOff>
    </xdr:from>
    <xdr:to>
      <xdr:col>81</xdr:col>
      <xdr:colOff>101600</xdr:colOff>
      <xdr:row>99</xdr:row>
      <xdr:rowOff>65793</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937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82320</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71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52205</xdr:rowOff>
    </xdr:from>
    <xdr:to>
      <xdr:col>76</xdr:col>
      <xdr:colOff>114300</xdr:colOff>
      <xdr:row>99</xdr:row>
      <xdr:rowOff>53651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3703300" y="17025755"/>
          <a:ext cx="889000" cy="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136172</xdr:rowOff>
    </xdr:from>
    <xdr:to>
      <xdr:col>76</xdr:col>
      <xdr:colOff>165100</xdr:colOff>
      <xdr:row>99</xdr:row>
      <xdr:rowOff>66322</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82849</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325111" y="16713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41644</xdr:rowOff>
    </xdr:from>
    <xdr:to>
      <xdr:col>71</xdr:col>
      <xdr:colOff>177800</xdr:colOff>
      <xdr:row>99</xdr:row>
      <xdr:rowOff>52205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7015194"/>
          <a:ext cx="8890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142249</xdr:rowOff>
    </xdr:from>
    <xdr:to>
      <xdr:col>72</xdr:col>
      <xdr:colOff>38100</xdr:colOff>
      <xdr:row>99</xdr:row>
      <xdr:rowOff>72399</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94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88926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7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146572</xdr:rowOff>
    </xdr:from>
    <xdr:to>
      <xdr:col>67</xdr:col>
      <xdr:colOff>101600</xdr:colOff>
      <xdr:row>99</xdr:row>
      <xdr:rowOff>76722</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94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93249</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72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86816</xdr:rowOff>
    </xdr:from>
    <xdr:to>
      <xdr:col>85</xdr:col>
      <xdr:colOff>177800</xdr:colOff>
      <xdr:row>99</xdr:row>
      <xdr:rowOff>16966</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88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65243</xdr:rowOff>
    </xdr:from>
    <xdr:ext cx="534377"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867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40,638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167072</xdr:rowOff>
    </xdr:from>
    <xdr:to>
      <xdr:col>81</xdr:col>
      <xdr:colOff>101600</xdr:colOff>
      <xdr:row>99</xdr:row>
      <xdr:rowOff>97222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96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88349</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7061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16,063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2851</xdr:rowOff>
    </xdr:from>
    <xdr:to>
      <xdr:col>76</xdr:col>
      <xdr:colOff>165100</xdr:colOff>
      <xdr:row>99</xdr:row>
      <xdr:rowOff>104451</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97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95578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706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1405</xdr:rowOff>
    </xdr:from>
    <xdr:to>
      <xdr:col>72</xdr:col>
      <xdr:colOff>38100</xdr:colOff>
      <xdr:row>99</xdr:row>
      <xdr:rowOff>103005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94132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36111" y="17067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162294</xdr:rowOff>
    </xdr:from>
    <xdr:to>
      <xdr:col>67</xdr:col>
      <xdr:colOff>101600</xdr:colOff>
      <xdr:row>99</xdr:row>
      <xdr:rowOff>92444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9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83571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47111" y="1705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17,526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10221</xdr:rowOff>
    </xdr:from>
    <xdr:to>
      <xdr:col>116</xdr:col>
      <xdr:colOff>62864</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496621"/>
          <a:ext cx="1269" cy="1158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128348</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271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25,332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10221</xdr:rowOff>
    </xdr:from>
    <xdr:to>
      <xdr:col>116</xdr:col>
      <xdr:colOff>152400</xdr:colOff>
      <xdr:row>32</xdr:row>
      <xdr:rowOff>10221</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49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162240</xdr:rowOff>
    </xdr:from>
    <xdr:to>
      <xdr:col>116</xdr:col>
      <xdr:colOff>63500</xdr:colOff>
      <xdr:row>37</xdr:row>
      <xdr:rowOff>9581</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334440"/>
          <a:ext cx="838200" cy="1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142628</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486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164201</xdr:rowOff>
    </xdr:from>
    <xdr:to>
      <xdr:col>116</xdr:col>
      <xdr:colOff>114300</xdr:colOff>
      <xdr:row>38</xdr:row>
      <xdr:rowOff>94351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50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9581</xdr:rowOff>
    </xdr:from>
    <xdr:to>
      <xdr:col>111</xdr:col>
      <xdr:colOff>177800</xdr:colOff>
      <xdr:row>37</xdr:row>
      <xdr:rowOff>18816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0434300" y="6353231"/>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77019</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5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18816</xdr:rowOff>
    </xdr:from>
    <xdr:to>
      <xdr:col>107</xdr:col>
      <xdr:colOff>50800</xdr:colOff>
      <xdr:row>37</xdr:row>
      <xdr:rowOff>22017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6362466"/>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53931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56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22017</xdr:rowOff>
    </xdr:from>
    <xdr:to>
      <xdr:col>102</xdr:col>
      <xdr:colOff>114300</xdr:colOff>
      <xdr:row>37</xdr:row>
      <xdr:rowOff>23525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6365667"/>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99423</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61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118305</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63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111440</xdr:rowOff>
    </xdr:from>
    <xdr:to>
      <xdr:col>116</xdr:col>
      <xdr:colOff>114300</xdr:colOff>
      <xdr:row>37</xdr:row>
      <xdr:rowOff>41590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28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134317</xdr:rowOff>
    </xdr:from>
    <xdr:ext cx="469744"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13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7,007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130231</xdr:rowOff>
    </xdr:from>
    <xdr:to>
      <xdr:col>112</xdr:col>
      <xdr:colOff>38100</xdr:colOff>
      <xdr:row>37</xdr:row>
      <xdr:rowOff>60381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30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76908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07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139466</xdr:rowOff>
    </xdr:from>
    <xdr:to>
      <xdr:col>107</xdr:col>
      <xdr:colOff>101600</xdr:colOff>
      <xdr:row>37</xdr:row>
      <xdr:rowOff>69616</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31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86143</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086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142667</xdr:rowOff>
    </xdr:from>
    <xdr:to>
      <xdr:col>102</xdr:col>
      <xdr:colOff>165100</xdr:colOff>
      <xdr:row>37</xdr:row>
      <xdr:rowOff>72817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31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89344</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09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144175</xdr:rowOff>
    </xdr:from>
    <xdr:to>
      <xdr:col>98</xdr:col>
      <xdr:colOff>38100</xdr:colOff>
      <xdr:row>37</xdr:row>
      <xdr:rowOff>74325</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3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90852</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091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6,291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11627</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584127"/>
          <a:ext cx="1269" cy="15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129754</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35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82,723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11627</xdr:rowOff>
    </xdr:from>
    <xdr:to>
      <xdr:col>116</xdr:col>
      <xdr:colOff>152400</xdr:colOff>
      <xdr:row>50</xdr:row>
      <xdr:rowOff>11627</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58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121035</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93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98158</xdr:rowOff>
    </xdr:from>
    <xdr:to>
      <xdr:col>116</xdr:col>
      <xdr:colOff>114300</xdr:colOff>
      <xdr:row>59</xdr:row>
      <xdr:rowOff>28308</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4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120218</xdr:rowOff>
    </xdr:from>
    <xdr:to>
      <xdr:col>112</xdr:col>
      <xdr:colOff>38100</xdr:colOff>
      <xdr:row>59</xdr:row>
      <xdr:rowOff>50368</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64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66895</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8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124104</xdr:rowOff>
    </xdr:from>
    <xdr:to>
      <xdr:col>107</xdr:col>
      <xdr:colOff>101600</xdr:colOff>
      <xdr:row>59</xdr:row>
      <xdr:rowOff>54254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6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70781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84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124923</xdr:rowOff>
    </xdr:from>
    <xdr:to>
      <xdr:col>102</xdr:col>
      <xdr:colOff>165100</xdr:colOff>
      <xdr:row>59</xdr:row>
      <xdr:rowOff>55073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10069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71600</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844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125476</xdr:rowOff>
    </xdr:from>
    <xdr:to>
      <xdr:col>98</xdr:col>
      <xdr:colOff>38100</xdr:colOff>
      <xdr:row>59</xdr:row>
      <xdr:rowOff>55626</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1006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72153</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84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102520</xdr:rowOff>
    </xdr:from>
    <xdr:to>
      <xdr:col>116</xdr:col>
      <xdr:colOff>62864</xdr:colOff>
      <xdr:row>79</xdr:row>
      <xdr:rowOff>136500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2104020"/>
          <a:ext cx="1269" cy="15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140327</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68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37,696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136500</xdr:rowOff>
    </xdr:from>
    <xdr:to>
      <xdr:col>116</xdr:col>
      <xdr:colOff>152400</xdr:colOff>
      <xdr:row>79</xdr:row>
      <xdr:rowOff>136500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68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49197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879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134,277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102520</xdr:rowOff>
    </xdr:from>
    <xdr:to>
      <xdr:col>116</xdr:col>
      <xdr:colOff>152400</xdr:colOff>
      <xdr:row>70</xdr:row>
      <xdr:rowOff>102520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210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136582</xdr:rowOff>
    </xdr:from>
    <xdr:to>
      <xdr:col>116</xdr:col>
      <xdr:colOff>63500</xdr:colOff>
      <xdr:row>76</xdr:row>
      <xdr:rowOff>24078</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2995332"/>
          <a:ext cx="838200" cy="5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134045</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9927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155618</xdr:rowOff>
    </xdr:from>
    <xdr:to>
      <xdr:col>116</xdr:col>
      <xdr:colOff>114300</xdr:colOff>
      <xdr:row>76</xdr:row>
      <xdr:rowOff>85768</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301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24078</xdr:rowOff>
    </xdr:from>
    <xdr:to>
      <xdr:col>111</xdr:col>
      <xdr:colOff>177800</xdr:colOff>
      <xdr:row>76</xdr:row>
      <xdr:rowOff>92918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054278"/>
          <a:ext cx="889000" cy="6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98763</xdr:rowOff>
    </xdr:from>
    <xdr:to>
      <xdr:col>112</xdr:col>
      <xdr:colOff>38100</xdr:colOff>
      <xdr:row>78</xdr:row>
      <xdr:rowOff>28913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3300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20040</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339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92918</xdr:rowOff>
    </xdr:from>
    <xdr:to>
      <xdr:col>107</xdr:col>
      <xdr:colOff>50800</xdr:colOff>
      <xdr:row>76</xdr:row>
      <xdr:rowOff>99058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123118"/>
          <a:ext cx="889000" cy="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89047</xdr:rowOff>
    </xdr:from>
    <xdr:to>
      <xdr:col>107</xdr:col>
      <xdr:colOff>101600</xdr:colOff>
      <xdr:row>78</xdr:row>
      <xdr:rowOff>19197</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329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10324</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33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29907</xdr:rowOff>
    </xdr:from>
    <xdr:to>
      <xdr:col>102</xdr:col>
      <xdr:colOff>114300</xdr:colOff>
      <xdr:row>76</xdr:row>
      <xdr:rowOff>99058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656300" y="13060107"/>
          <a:ext cx="889000" cy="6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79054</xdr:rowOff>
    </xdr:from>
    <xdr:to>
      <xdr:col>102</xdr:col>
      <xdr:colOff>165100</xdr:colOff>
      <xdr:row>78</xdr:row>
      <xdr:rowOff>9204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328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331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337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97211</xdr:rowOff>
    </xdr:from>
    <xdr:to>
      <xdr:col>98</xdr:col>
      <xdr:colOff>38100</xdr:colOff>
      <xdr:row>78</xdr:row>
      <xdr:rowOff>27361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3298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18488</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3391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85782</xdr:rowOff>
    </xdr:from>
    <xdr:to>
      <xdr:col>116</xdr:col>
      <xdr:colOff>114300</xdr:colOff>
      <xdr:row>76</xdr:row>
      <xdr:rowOff>15931</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29445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108659</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279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79,691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144728</xdr:rowOff>
    </xdr:from>
    <xdr:to>
      <xdr:col>112</xdr:col>
      <xdr:colOff>38100</xdr:colOff>
      <xdr:row>76</xdr:row>
      <xdr:rowOff>74878</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00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91405</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77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76,081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42118</xdr:rowOff>
    </xdr:from>
    <xdr:to>
      <xdr:col>107</xdr:col>
      <xdr:colOff>101600</xdr:colOff>
      <xdr:row>76</xdr:row>
      <xdr:rowOff>143718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07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160245</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84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71,865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48258</xdr:rowOff>
    </xdr:from>
    <xdr:to>
      <xdr:col>102</xdr:col>
      <xdr:colOff>165100</xdr:colOff>
      <xdr:row>76</xdr:row>
      <xdr:rowOff>149858</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07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166385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285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71,489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150557</xdr:rowOff>
    </xdr:from>
    <xdr:to>
      <xdr:col>98</xdr:col>
      <xdr:colOff>38100</xdr:colOff>
      <xdr:row>76</xdr:row>
      <xdr:rowOff>80707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00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97234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2784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75,724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772,000</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円と昨年度より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150,000</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以上増加した。主な要因は、特別定額給付金の支給や新型コロナウイルスワクチン接種事業等新型コロナウイルス感染症対策に係る費用が生じたことに加え、役場新庁舎及び新消防庁舎に係る費用が増加したことで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普通建設事業費においては、前年度より着手している、役場新庁舎及び新消防庁舎の建設工事が完了したことから、前年度に比べ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32,665</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円増加し、類似団体平均値を上回った。また、物件費においても新庁舎及び消防庁舎の備品購入や配線等の費用に加え、</a:t>
          </a:r>
          <a:r>
            <a:rPr kumimoji="1" lang="en-US" altLang="ja-JP" sz="1300">
              <a:solidFill>
                <a:srgbClr val="000000"/>
              </a:solidFill>
              <a:latin typeface="ＭＳ Ｐゴシック" panose="020B0600070205080204" pitchFamily="50" charset="-128"/>
              <a:ea typeface="ＭＳ Ｐゴシック" panose="020B0600070205080204" pitchFamily="50" charset="-128"/>
            </a:rPr>
            <a:t>ICT</a:t>
          </a:r>
          <a:r>
            <a:rPr kumimoji="1" lang="ja-JP" altLang="en-US" sz="1300">
              <a:solidFill>
                <a:srgbClr val="000000"/>
              </a:solidFill>
              <a:latin typeface="ＭＳ Ｐゴシック" panose="020B0600070205080204" pitchFamily="50" charset="-128"/>
              <a:ea typeface="ＭＳ Ｐゴシック" panose="020B0600070205080204" pitchFamily="50" charset="-128"/>
            </a:rPr>
            <a:t>教育環境整備による全校児童生徒１人１台端末の整備により、前年度に比べ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22,883</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円増加した。</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主要項目においては、人件費は退職金の減により住民一人当たり</a:t>
          </a:r>
          <a:r>
            <a:rPr kumimoji="1" lang="en-US" altLang="ja-JP" sz="1300">
              <a:solidFill>
                <a:srgbClr val="000000"/>
              </a:solidFill>
              <a:latin typeface="ＭＳ Ｐゴシック" panose="020B0600070205080204" pitchFamily="50" charset="-128"/>
              <a:ea typeface="ＭＳ Ｐゴシック" panose="020B0600070205080204" pitchFamily="50" charset="-128"/>
            </a:rPr>
            <a:t>98,229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円となり、前年度に比べ</a:t>
          </a:r>
          <a:r>
            <a:rPr kumimoji="1" lang="en-US" altLang="ja-JP" sz="1300">
              <a:solidFill>
                <a:srgbClr val="000000"/>
              </a:solidFill>
              <a:latin typeface="ＭＳ Ｐゴシック" panose="020B0600070205080204" pitchFamily="50" charset="-128"/>
              <a:ea typeface="ＭＳ Ｐゴシック" panose="020B0600070205080204" pitchFamily="50" charset="-128"/>
            </a:rPr>
            <a:t>5,977</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円減少した。また、公債費は</a:t>
          </a:r>
          <a:r>
            <a:rPr kumimoji="1" lang="en-US" altLang="ja-JP" sz="1300">
              <a:solidFill>
                <a:srgbClr val="000000"/>
              </a:solidFill>
              <a:latin typeface="ＭＳ Ｐゴシック" panose="020B0600070205080204" pitchFamily="50" charset="-128"/>
              <a:ea typeface="ＭＳ Ｐゴシック" panose="020B0600070205080204" pitchFamily="50" charset="-128"/>
            </a:rPr>
            <a:t>54,687</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円となり、類似団体内平均値に比べ抑制できているものの、役場新庁舎建設事業における起債の元金償還が開始したこと等から前年度から</a:t>
          </a:r>
          <a:r>
            <a:rPr kumimoji="1" lang="en-US" altLang="ja-JP" sz="1300">
              <a:solidFill>
                <a:srgbClr val="000000"/>
              </a:solidFill>
              <a:latin typeface="ＭＳ Ｐゴシック" panose="020B0600070205080204" pitchFamily="50" charset="-128"/>
              <a:ea typeface="ＭＳ Ｐゴシック" panose="020B0600070205080204" pitchFamily="50" charset="-128"/>
            </a:rPr>
            <a:t>2,742</a:t>
          </a:r>
          <a:r>
            <a:rPr kumimoji="1" lang="ja-JP" altLang="en-US" sz="1300">
              <a:solidFill>
                <a:srgbClr val="000000"/>
              </a:solidFill>
              <a:latin typeface="ＭＳ Ｐゴシック" panose="020B0600070205080204" pitchFamily="50" charset="-128"/>
              <a:ea typeface="ＭＳ Ｐゴシック" panose="020B0600070205080204" pitchFamily="50" charset="-128"/>
            </a:rPr>
            <a:t>円の増加となった。今後、公共施設再編整備事業に係る起債の借入等により増加することは明らかであり、借り入れに際して、有効な財源措置の活用などに努め抑制を図っていく。</a:t>
          </a: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その他の費目については、概ね類似団体内平均値に比べ抑制している傾向にあるが、住民サービスの視点から抑制することのみに注力するのではなく、充実すべき事業は増加することも踏まえ、バランスある財政運営を目指していくことを主眼に置く。</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大阪府能勢町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9,709
9,596
98.75
7,860,490
7,495,352
170,805
3,504,905
7,031,222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15.3
132.0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14,000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7493</xdr:rowOff>
    </xdr:from>
    <xdr:to>
      <xdr:col>24</xdr:col>
      <xdr:colOff>62865</xdr:colOff>
      <xdr:row>38</xdr:row>
      <xdr:rowOff>169418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22443"/>
          <a:ext cx="127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1795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6,244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169418</xdr:rowOff>
    </xdr:from>
    <xdr:to>
      <xdr:col>24</xdr:col>
      <xdr:colOff>152400</xdr:colOff>
      <xdr:row>38</xdr:row>
      <xdr:rowOff>169418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125620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9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13,394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31</xdr:row>
      <xdr:rowOff>7493</xdr:rowOff>
    </xdr:from>
    <xdr:to>
      <xdr:col>24</xdr:col>
      <xdr:colOff>152400</xdr:colOff>
      <xdr:row>31</xdr:row>
      <xdr:rowOff>7493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2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19114</xdr:rowOff>
    </xdr:from>
    <xdr:to>
      <xdr:col>24</xdr:col>
      <xdr:colOff>63500</xdr:colOff>
      <xdr:row>35</xdr:row>
      <xdr:rowOff>19495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1986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27322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8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48895</xdr:rowOff>
    </xdr:from>
    <xdr:to>
      <xdr:col>24</xdr:col>
      <xdr:colOff>114300</xdr:colOff>
      <xdr:row>35</xdr:row>
      <xdr:rowOff>150495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19114</xdr:rowOff>
    </xdr:from>
    <xdr:to>
      <xdr:col>19</xdr:col>
      <xdr:colOff>177800</xdr:colOff>
      <xdr:row>35</xdr:row>
      <xdr:rowOff>60452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19864"/>
          <a:ext cx="889000" cy="4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119190</xdr:rowOff>
    </xdr:from>
    <xdr:to>
      <xdr:col>20</xdr:col>
      <xdr:colOff>38100</xdr:colOff>
      <xdr:row>38</xdr:row>
      <xdr:rowOff>49340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46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40467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55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60452</xdr:rowOff>
    </xdr:from>
    <xdr:to>
      <xdr:col>15</xdr:col>
      <xdr:colOff>50800</xdr:colOff>
      <xdr:row>36</xdr:row>
      <xdr:rowOff>62928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61202"/>
          <a:ext cx="889000" cy="173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154241</xdr:rowOff>
    </xdr:from>
    <xdr:to>
      <xdr:col>15</xdr:col>
      <xdr:colOff>101600</xdr:colOff>
      <xdr:row>38</xdr:row>
      <xdr:rowOff>84392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497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75519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59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132271</xdr:rowOff>
    </xdr:from>
    <xdr:to>
      <xdr:col>10</xdr:col>
      <xdr:colOff>114300</xdr:colOff>
      <xdr:row>36</xdr:row>
      <xdr:rowOff>62928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33021"/>
          <a:ext cx="889000" cy="10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20320</xdr:rowOff>
    </xdr:from>
    <xdr:to>
      <xdr:col>10</xdr:col>
      <xdr:colOff>165100</xdr:colOff>
      <xdr:row>38</xdr:row>
      <xdr:rowOff>121920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113047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27940</xdr:rowOff>
    </xdr:from>
    <xdr:to>
      <xdr:col>6</xdr:col>
      <xdr:colOff>38100</xdr:colOff>
      <xdr:row>38</xdr:row>
      <xdr:rowOff>129540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54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120667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140145</xdr:rowOff>
    </xdr:from>
    <xdr:to>
      <xdr:col>24</xdr:col>
      <xdr:colOff>114300</xdr:colOff>
      <xdr:row>35</xdr:row>
      <xdr:rowOff>70295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163022</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139764</xdr:rowOff>
    </xdr:from>
    <xdr:to>
      <xdr:col>20</xdr:col>
      <xdr:colOff>38100</xdr:colOff>
      <xdr:row>35</xdr:row>
      <xdr:rowOff>69914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6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86441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4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9,733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9652</xdr:rowOff>
    </xdr:from>
    <xdr:to>
      <xdr:col>15</xdr:col>
      <xdr:colOff>101600</xdr:colOff>
      <xdr:row>35</xdr:row>
      <xdr:rowOff>111252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127779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8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9,516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12128</xdr:rowOff>
    </xdr:from>
    <xdr:to>
      <xdr:col>10</xdr:col>
      <xdr:colOff>165100</xdr:colOff>
      <xdr:row>36</xdr:row>
      <xdr:rowOff>113728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84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130255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9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8,603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81471</xdr:rowOff>
    </xdr:from>
    <xdr:to>
      <xdr:col>6</xdr:col>
      <xdr:colOff>38100</xdr:colOff>
      <xdr:row>36</xdr:row>
      <xdr:rowOff>11621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8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28148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5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9,139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154659</xdr:rowOff>
    </xdr:from>
    <xdr:to>
      <xdr:col>24</xdr:col>
      <xdr:colOff>62865</xdr:colOff>
      <xdr:row>58</xdr:row>
      <xdr:rowOff>112371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7159"/>
          <a:ext cx="1270" cy="132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116198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6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96,737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112371</xdr:rowOff>
    </xdr:from>
    <xdr:to>
      <xdr:col>24</xdr:col>
      <xdr:colOff>152400</xdr:colOff>
      <xdr:row>58</xdr:row>
      <xdr:rowOff>112371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5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101336</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2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910,839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50</xdr:row>
      <xdr:rowOff>154659</xdr:rowOff>
    </xdr:from>
    <xdr:to>
      <xdr:col>24</xdr:col>
      <xdr:colOff>152400</xdr:colOff>
      <xdr:row>50</xdr:row>
      <xdr:rowOff>154659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110158</xdr:rowOff>
    </xdr:from>
    <xdr:to>
      <xdr:col>24</xdr:col>
      <xdr:colOff>63500</xdr:colOff>
      <xdr:row>57</xdr:row>
      <xdr:rowOff>168461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11358"/>
          <a:ext cx="838200" cy="22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71698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728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93271</xdr:rowOff>
    </xdr:from>
    <xdr:to>
      <xdr:col>24</xdr:col>
      <xdr:colOff>114300</xdr:colOff>
      <xdr:row>57</xdr:row>
      <xdr:rowOff>23421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168461</xdr:rowOff>
    </xdr:from>
    <xdr:to>
      <xdr:col>19</xdr:col>
      <xdr:colOff>177800</xdr:colOff>
      <xdr:row>58</xdr:row>
      <xdr:rowOff>121941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41111"/>
          <a:ext cx="889000" cy="12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18100</xdr:rowOff>
    </xdr:from>
    <xdr:to>
      <xdr:col>20</xdr:col>
      <xdr:colOff>38100</xdr:colOff>
      <xdr:row>58</xdr:row>
      <xdr:rowOff>119700</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110827</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54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121941</xdr:rowOff>
    </xdr:from>
    <xdr:to>
      <xdr:col>15</xdr:col>
      <xdr:colOff>50800</xdr:colOff>
      <xdr:row>58</xdr:row>
      <xdr:rowOff>131199</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66041"/>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34356</xdr:rowOff>
    </xdr:from>
    <xdr:to>
      <xdr:col>15</xdr:col>
      <xdr:colOff>101600</xdr:colOff>
      <xdr:row>58</xdr:row>
      <xdr:rowOff>135956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7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152483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7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109961</xdr:rowOff>
    </xdr:from>
    <xdr:to>
      <xdr:col>10</xdr:col>
      <xdr:colOff>114300</xdr:colOff>
      <xdr:row>58</xdr:row>
      <xdr:rowOff>131199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54061"/>
          <a:ext cx="889000" cy="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44963</xdr:rowOff>
    </xdr:from>
    <xdr:to>
      <xdr:col>10</xdr:col>
      <xdr:colOff>165100</xdr:colOff>
      <xdr:row>58</xdr:row>
      <xdr:rowOff>146563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98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163090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64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61292</xdr:rowOff>
    </xdr:from>
    <xdr:to>
      <xdr:col>6</xdr:col>
      <xdr:colOff>38100</xdr:colOff>
      <xdr:row>58</xdr:row>
      <xdr:rowOff>162892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0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154019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9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59358</xdr:rowOff>
    </xdr:from>
    <xdr:to>
      <xdr:col>24</xdr:col>
      <xdr:colOff>114300</xdr:colOff>
      <xdr:row>56</xdr:row>
      <xdr:rowOff>160958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60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82235</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11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308,092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117661</xdr:rowOff>
    </xdr:from>
    <xdr:to>
      <xdr:col>20</xdr:col>
      <xdr:colOff>38100</xdr:colOff>
      <xdr:row>58</xdr:row>
      <xdr:rowOff>47811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64338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6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167,386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71141</xdr:rowOff>
    </xdr:from>
    <xdr:to>
      <xdr:col>15</xdr:col>
      <xdr:colOff>101600</xdr:colOff>
      <xdr:row>59</xdr:row>
      <xdr:rowOff>1291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1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163868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0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90,876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80399</xdr:rowOff>
    </xdr:from>
    <xdr:to>
      <xdr:col>10</xdr:col>
      <xdr:colOff>165100</xdr:colOff>
      <xdr:row>59</xdr:row>
      <xdr:rowOff>10549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2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1676</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1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85,206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59161</xdr:rowOff>
    </xdr:from>
    <xdr:to>
      <xdr:col>6</xdr:col>
      <xdr:colOff>38100</xdr:colOff>
      <xdr:row>58</xdr:row>
      <xdr:rowOff>160761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0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5838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7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98,213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2433</xdr:rowOff>
    </xdr:from>
    <xdr:to>
      <xdr:col>24</xdr:col>
      <xdr:colOff>62865</xdr:colOff>
      <xdr:row>78</xdr:row>
      <xdr:rowOff>42149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3933"/>
          <a:ext cx="1270" cy="141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45976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19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122,802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42149</xdr:rowOff>
    </xdr:from>
    <xdr:to>
      <xdr:col>24</xdr:col>
      <xdr:colOff>152400</xdr:colOff>
      <xdr:row>78</xdr:row>
      <xdr:rowOff>42149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15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120560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308,014</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70</xdr:row>
      <xdr:rowOff>2433</xdr:rowOff>
    </xdr:from>
    <xdr:to>
      <xdr:col>24</xdr:col>
      <xdr:colOff>152400</xdr:colOff>
      <xdr:row>70</xdr:row>
      <xdr:rowOff>2433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3843</xdr:rowOff>
    </xdr:from>
    <xdr:to>
      <xdr:col>24</xdr:col>
      <xdr:colOff>63500</xdr:colOff>
      <xdr:row>78</xdr:row>
      <xdr:rowOff>27800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376943"/>
          <a:ext cx="838200" cy="23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139613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6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116736</xdr:rowOff>
    </xdr:from>
    <xdr:to>
      <xdr:col>24</xdr:col>
      <xdr:colOff>114300</xdr:colOff>
      <xdr:row>76</xdr:row>
      <xdr:rowOff>46886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27800</xdr:rowOff>
    </xdr:from>
    <xdr:to>
      <xdr:col>19</xdr:col>
      <xdr:colOff>177800</xdr:colOff>
      <xdr:row>78</xdr:row>
      <xdr:rowOff>57786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400900"/>
          <a:ext cx="889000" cy="2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21899</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57786</xdr:rowOff>
    </xdr:from>
    <xdr:to>
      <xdr:col>15</xdr:col>
      <xdr:colOff>50800</xdr:colOff>
      <xdr:row>78</xdr:row>
      <xdr:rowOff>71844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430886"/>
          <a:ext cx="889000" cy="1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63725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71844</xdr:rowOff>
    </xdr:from>
    <xdr:to>
      <xdr:col>10</xdr:col>
      <xdr:colOff>114300</xdr:colOff>
      <xdr:row>78</xdr:row>
      <xdr:rowOff>92684</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44944"/>
          <a:ext cx="889000" cy="2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66850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25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94525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5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124493</xdr:rowOff>
    </xdr:from>
    <xdr:to>
      <xdr:col>24</xdr:col>
      <xdr:colOff>114300</xdr:colOff>
      <xdr:row>78</xdr:row>
      <xdr:rowOff>54643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32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39420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41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127,829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148450</xdr:rowOff>
    </xdr:from>
    <xdr:to>
      <xdr:col>20</xdr:col>
      <xdr:colOff>38100</xdr:colOff>
      <xdr:row>78</xdr:row>
      <xdr:rowOff>78600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3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69727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44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124,685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6986</xdr:rowOff>
    </xdr:from>
    <xdr:to>
      <xdr:col>15</xdr:col>
      <xdr:colOff>101600</xdr:colOff>
      <xdr:row>78</xdr:row>
      <xdr:rowOff>108586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3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99713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47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120,750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21044</xdr:rowOff>
    </xdr:from>
    <xdr:to>
      <xdr:col>10</xdr:col>
      <xdr:colOff>165100</xdr:colOff>
      <xdr:row>78</xdr:row>
      <xdr:rowOff>122644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9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113771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8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118,905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41884</xdr:rowOff>
    </xdr:from>
    <xdr:to>
      <xdr:col>6</xdr:col>
      <xdr:colOff>38100</xdr:colOff>
      <xdr:row>78</xdr:row>
      <xdr:rowOff>143484</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4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134611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116,170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19614</xdr:rowOff>
    </xdr:from>
    <xdr:to>
      <xdr:col>24</xdr:col>
      <xdr:colOff>62865</xdr:colOff>
      <xdr:row>98</xdr:row>
      <xdr:rowOff>155569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0114"/>
          <a:ext cx="1270" cy="15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159396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155569</xdr:rowOff>
    </xdr:from>
    <xdr:to>
      <xdr:col>24</xdr:col>
      <xdr:colOff>152400</xdr:colOff>
      <xdr:row>98</xdr:row>
      <xdr:rowOff>155569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5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137741</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25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823,037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23</xdr:col>
      <xdr:colOff>165100</xdr:colOff>
      <xdr:row>90</xdr:row>
      <xdr:rowOff>19614</xdr:rowOff>
    </xdr:from>
    <xdr:to>
      <xdr:col>24</xdr:col>
      <xdr:colOff>152400</xdr:colOff>
      <xdr:row>90</xdr:row>
      <xdr:rowOff>19614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69035</xdr:rowOff>
    </xdr:from>
    <xdr:to>
      <xdr:col>24</xdr:col>
      <xdr:colOff>63500</xdr:colOff>
      <xdr:row>98</xdr:row>
      <xdr:rowOff>82900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71135"/>
          <a:ext cx="838200" cy="1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168741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799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18864</xdr:rowOff>
    </xdr:from>
    <xdr:to>
      <xdr:col>24</xdr:col>
      <xdr:colOff>114300</xdr:colOff>
      <xdr:row>98</xdr:row>
      <xdr:rowOff>120464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82900</xdr:rowOff>
    </xdr:from>
    <xdr:to>
      <xdr:col>19</xdr:col>
      <xdr:colOff>177800</xdr:colOff>
      <xdr:row>98</xdr:row>
      <xdr:rowOff>84655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85000"/>
          <a:ext cx="889000" cy="1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61043</xdr:rowOff>
    </xdr:from>
    <xdr:to>
      <xdr:col>20</xdr:col>
      <xdr:colOff>38100</xdr:colOff>
      <xdr:row>98</xdr:row>
      <xdr:rowOff>162643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6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153770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5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84655</xdr:rowOff>
    </xdr:from>
    <xdr:to>
      <xdr:col>15</xdr:col>
      <xdr:colOff>50800</xdr:colOff>
      <xdr:row>98</xdr:row>
      <xdr:rowOff>88161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86755"/>
          <a:ext cx="889000" cy="3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62866</xdr:rowOff>
    </xdr:from>
    <xdr:to>
      <xdr:col>15</xdr:col>
      <xdr:colOff>101600</xdr:colOff>
      <xdr:row>98</xdr:row>
      <xdr:rowOff>164466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6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155593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5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73923</xdr:rowOff>
    </xdr:from>
    <xdr:to>
      <xdr:col>10</xdr:col>
      <xdr:colOff>114300</xdr:colOff>
      <xdr:row>98</xdr:row>
      <xdr:rowOff>88161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876023"/>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65698</xdr:rowOff>
    </xdr:from>
    <xdr:to>
      <xdr:col>10</xdr:col>
      <xdr:colOff>165100</xdr:colOff>
      <xdr:row>98</xdr:row>
      <xdr:rowOff>167298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6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158425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6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65256</xdr:rowOff>
    </xdr:from>
    <xdr:to>
      <xdr:col>6</xdr:col>
      <xdr:colOff>38100</xdr:colOff>
      <xdr:row>98</xdr:row>
      <xdr:rowOff>166856</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157983</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6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18235</xdr:rowOff>
    </xdr:from>
    <xdr:to>
      <xdr:col>24</xdr:col>
      <xdr:colOff>114300</xdr:colOff>
      <xdr:row>98</xdr:row>
      <xdr:rowOff>119835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2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149062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08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77,095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32100</xdr:rowOff>
    </xdr:from>
    <xdr:to>
      <xdr:col>20</xdr:col>
      <xdr:colOff>38100</xdr:colOff>
      <xdr:row>98</xdr:row>
      <xdr:rowOff>133700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150227</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0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69,816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33855</xdr:rowOff>
    </xdr:from>
    <xdr:to>
      <xdr:col>15</xdr:col>
      <xdr:colOff>101600</xdr:colOff>
      <xdr:row>98</xdr:row>
      <xdr:rowOff>135455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3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151982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1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68,895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37361</xdr:rowOff>
    </xdr:from>
    <xdr:to>
      <xdr:col>10</xdr:col>
      <xdr:colOff>165100</xdr:colOff>
      <xdr:row>98</xdr:row>
      <xdr:rowOff>138961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39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155488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1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67,055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23123</xdr:rowOff>
    </xdr:from>
    <xdr:to>
      <xdr:col>6</xdr:col>
      <xdr:colOff>38100</xdr:colOff>
      <xdr:row>98</xdr:row>
      <xdr:rowOff>124723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25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141250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0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74,529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101676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16626"/>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48353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91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17,249</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31</xdr:row>
      <xdr:rowOff>101676</xdr:rowOff>
    </xdr:from>
    <xdr:to>
      <xdr:col>55</xdr:col>
      <xdr:colOff>88900</xdr:colOff>
      <xdr:row>31</xdr:row>
      <xdr:rowOff>101676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16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135586</xdr:rowOff>
    </xdr:from>
    <xdr:to>
      <xdr:col>55</xdr:col>
      <xdr:colOff>0</xdr:colOff>
      <xdr:row>39</xdr:row>
      <xdr:rowOff>18237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650686"/>
          <a:ext cx="838200" cy="5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109034</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135586</xdr:rowOff>
    </xdr:from>
    <xdr:to>
      <xdr:col>50</xdr:col>
      <xdr:colOff>114300</xdr:colOff>
      <xdr:row>38</xdr:row>
      <xdr:rowOff>137490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50686"/>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120523</xdr:rowOff>
    </xdr:from>
    <xdr:to>
      <xdr:col>50</xdr:col>
      <xdr:colOff>165100</xdr:colOff>
      <xdr:row>39</xdr:row>
      <xdr:rowOff>50673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3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41800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72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137490</xdr:rowOff>
    </xdr:from>
    <xdr:to>
      <xdr:col>45</xdr:col>
      <xdr:colOff>177800</xdr:colOff>
      <xdr:row>38</xdr:row>
      <xdr:rowOff>140538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65259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114198</xdr:rowOff>
    </xdr:from>
    <xdr:to>
      <xdr:col>46</xdr:col>
      <xdr:colOff>38100</xdr:colOff>
      <xdr:row>39</xdr:row>
      <xdr:rowOff>44348</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2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35475</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722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140538</xdr:rowOff>
    </xdr:from>
    <xdr:to>
      <xdr:col>41</xdr:col>
      <xdr:colOff>50800</xdr:colOff>
      <xdr:row>38</xdr:row>
      <xdr:rowOff>149606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655638"/>
          <a:ext cx="8890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117094</xdr:rowOff>
    </xdr:from>
    <xdr:to>
      <xdr:col>41</xdr:col>
      <xdr:colOff>101600</xdr:colOff>
      <xdr:row>39</xdr:row>
      <xdr:rowOff>47244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38371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724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112903</xdr:rowOff>
    </xdr:from>
    <xdr:to>
      <xdr:col>36</xdr:col>
      <xdr:colOff>165100</xdr:colOff>
      <xdr:row>39</xdr:row>
      <xdr:rowOff>43053</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6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34180</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720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138887</xdr:rowOff>
    </xdr:from>
    <xdr:to>
      <xdr:col>55</xdr:col>
      <xdr:colOff>50800</xdr:colOff>
      <xdr:row>39</xdr:row>
      <xdr:rowOff>69037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5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64584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796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84786</xdr:rowOff>
    </xdr:from>
    <xdr:to>
      <xdr:col>50</xdr:col>
      <xdr:colOff>165100</xdr:colOff>
      <xdr:row>39</xdr:row>
      <xdr:rowOff>14936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59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31462</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637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86690</xdr:rowOff>
    </xdr:from>
    <xdr:to>
      <xdr:col>46</xdr:col>
      <xdr:colOff>38100</xdr:colOff>
      <xdr:row>39</xdr:row>
      <xdr:rowOff>16840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0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33367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637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89738</xdr:rowOff>
    </xdr:from>
    <xdr:to>
      <xdr:col>41</xdr:col>
      <xdr:colOff>101600</xdr:colOff>
      <xdr:row>39</xdr:row>
      <xdr:rowOff>19888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36415</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380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98806</xdr:rowOff>
    </xdr:from>
    <xdr:to>
      <xdr:col>36</xdr:col>
      <xdr:colOff>165100</xdr:colOff>
      <xdr:row>39</xdr:row>
      <xdr:rowOff>28956</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1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45483</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127043</xdr:rowOff>
    </xdr:from>
    <xdr:to>
      <xdr:col>54</xdr:col>
      <xdr:colOff>189865</xdr:colOff>
      <xdr:row>59</xdr:row>
      <xdr:rowOff>28669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9543"/>
          <a:ext cx="1270" cy="1444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32496</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48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28669</xdr:rowOff>
    </xdr:from>
    <xdr:to>
      <xdr:col>55</xdr:col>
      <xdr:colOff>88900</xdr:colOff>
      <xdr:row>59</xdr:row>
      <xdr:rowOff>28669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4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73720</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191,661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50</xdr:row>
      <xdr:rowOff>127043</xdr:rowOff>
    </xdr:from>
    <xdr:to>
      <xdr:col>55</xdr:col>
      <xdr:colOff>88900</xdr:colOff>
      <xdr:row>50</xdr:row>
      <xdr:rowOff>127043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9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92380</xdr:rowOff>
    </xdr:from>
    <xdr:to>
      <xdr:col>55</xdr:col>
      <xdr:colOff>0</xdr:colOff>
      <xdr:row>58</xdr:row>
      <xdr:rowOff>98232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36480"/>
          <a:ext cx="8382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19232</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62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167805</xdr:rowOff>
    </xdr:from>
    <xdr:to>
      <xdr:col>55</xdr:col>
      <xdr:colOff>50800</xdr:colOff>
      <xdr:row>57</xdr:row>
      <xdr:rowOff>97955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76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98232</xdr:rowOff>
    </xdr:from>
    <xdr:to>
      <xdr:col>50</xdr:col>
      <xdr:colOff>114300</xdr:colOff>
      <xdr:row>58</xdr:row>
      <xdr:rowOff>114775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042332"/>
          <a:ext cx="889000" cy="1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116416</xdr:rowOff>
    </xdr:from>
    <xdr:to>
      <xdr:col>50</xdr:col>
      <xdr:colOff>165100</xdr:colOff>
      <xdr:row>58</xdr:row>
      <xdr:rowOff>46566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63093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114775</xdr:rowOff>
    </xdr:from>
    <xdr:to>
      <xdr:col>45</xdr:col>
      <xdr:colOff>177800</xdr:colOff>
      <xdr:row>58</xdr:row>
      <xdr:rowOff>117716</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58875"/>
          <a:ext cx="889000" cy="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118611</xdr:rowOff>
    </xdr:from>
    <xdr:to>
      <xdr:col>46</xdr:col>
      <xdr:colOff>38100</xdr:colOff>
      <xdr:row>58</xdr:row>
      <xdr:rowOff>48761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65288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116703</xdr:rowOff>
    </xdr:from>
    <xdr:to>
      <xdr:col>41</xdr:col>
      <xdr:colOff>50800</xdr:colOff>
      <xdr:row>58</xdr:row>
      <xdr:rowOff>117716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60803"/>
          <a:ext cx="889000" cy="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103538</xdr:rowOff>
    </xdr:from>
    <xdr:to>
      <xdr:col>41</xdr:col>
      <xdr:colOff>101600</xdr:colOff>
      <xdr:row>58</xdr:row>
      <xdr:rowOff>33688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50215</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124295</xdr:rowOff>
    </xdr:from>
    <xdr:to>
      <xdr:col>36</xdr:col>
      <xdr:colOff>165100</xdr:colOff>
      <xdr:row>58</xdr:row>
      <xdr:rowOff>54445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70972</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7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41580</xdr:rowOff>
    </xdr:from>
    <xdr:to>
      <xdr:col>55</xdr:col>
      <xdr:colOff>50800</xdr:colOff>
      <xdr:row>58</xdr:row>
      <xdr:rowOff>143180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9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127957</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0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16,210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47432</xdr:rowOff>
    </xdr:from>
    <xdr:to>
      <xdr:col>50</xdr:col>
      <xdr:colOff>165100</xdr:colOff>
      <xdr:row>58</xdr:row>
      <xdr:rowOff>149032</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140159</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08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15,442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63975</xdr:rowOff>
    </xdr:from>
    <xdr:to>
      <xdr:col>46</xdr:col>
      <xdr:colOff>38100</xdr:colOff>
      <xdr:row>58</xdr:row>
      <xdr:rowOff>165575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156702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10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13,271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66916</xdr:rowOff>
    </xdr:from>
    <xdr:to>
      <xdr:col>41</xdr:col>
      <xdr:colOff>101600</xdr:colOff>
      <xdr:row>58</xdr:row>
      <xdr:rowOff>168516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1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159643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10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65903</xdr:rowOff>
    </xdr:from>
    <xdr:to>
      <xdr:col>36</xdr:col>
      <xdr:colOff>165100</xdr:colOff>
      <xdr:row>58</xdr:row>
      <xdr:rowOff>167503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158630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10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13,018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25441</xdr:rowOff>
    </xdr:from>
    <xdr:to>
      <xdr:col>54</xdr:col>
      <xdr:colOff>189865</xdr:colOff>
      <xdr:row>78</xdr:row>
      <xdr:rowOff>135330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369841"/>
          <a:ext cx="1270" cy="1138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139157</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12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135330</xdr:rowOff>
    </xdr:from>
    <xdr:to>
      <xdr:col>55</xdr:col>
      <xdr:colOff>88900</xdr:colOff>
      <xdr:row>78</xdr:row>
      <xdr:rowOff>135330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143568</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145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249,991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72</xdr:row>
      <xdr:rowOff>25441</xdr:rowOff>
    </xdr:from>
    <xdr:to>
      <xdr:col>55</xdr:col>
      <xdr:colOff>88900</xdr:colOff>
      <xdr:row>72</xdr:row>
      <xdr:rowOff>25441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369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133076</xdr:rowOff>
    </xdr:from>
    <xdr:to>
      <xdr:col>55</xdr:col>
      <xdr:colOff>0</xdr:colOff>
      <xdr:row>78</xdr:row>
      <xdr:rowOff>133533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50617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102029</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32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79152</xdr:rowOff>
    </xdr:from>
    <xdr:to>
      <xdr:col>55</xdr:col>
      <xdr:colOff>50800</xdr:colOff>
      <xdr:row>78</xdr:row>
      <xdr:rowOff>9302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133533</xdr:rowOff>
    </xdr:from>
    <xdr:to>
      <xdr:col>50</xdr:col>
      <xdr:colOff>114300</xdr:colOff>
      <xdr:row>78</xdr:row>
      <xdr:rowOff>133812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506633"/>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3074</xdr:rowOff>
    </xdr:from>
    <xdr:to>
      <xdr:col>50</xdr:col>
      <xdr:colOff>165100</xdr:colOff>
      <xdr:row>78</xdr:row>
      <xdr:rowOff>104674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7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121201</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15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118769</xdr:rowOff>
    </xdr:from>
    <xdr:to>
      <xdr:col>45</xdr:col>
      <xdr:colOff>177800</xdr:colOff>
      <xdr:row>78</xdr:row>
      <xdr:rowOff>133812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491869"/>
          <a:ext cx="889000" cy="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18569</xdr:rowOff>
    </xdr:from>
    <xdr:to>
      <xdr:col>46</xdr:col>
      <xdr:colOff>38100</xdr:colOff>
      <xdr:row>78</xdr:row>
      <xdr:rowOff>120169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136696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16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118554</xdr:rowOff>
    </xdr:from>
    <xdr:to>
      <xdr:col>41</xdr:col>
      <xdr:colOff>50800</xdr:colOff>
      <xdr:row>78</xdr:row>
      <xdr:rowOff>118769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491654"/>
          <a:ext cx="889000" cy="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15185</xdr:rowOff>
    </xdr:from>
    <xdr:to>
      <xdr:col>41</xdr:col>
      <xdr:colOff>101600</xdr:colOff>
      <xdr:row>78</xdr:row>
      <xdr:rowOff>116785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38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133312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16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27741</xdr:rowOff>
    </xdr:from>
    <xdr:to>
      <xdr:col>36</xdr:col>
      <xdr:colOff>165100</xdr:colOff>
      <xdr:row>78</xdr:row>
      <xdr:rowOff>129341</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0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145868</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7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82276</xdr:rowOff>
    </xdr:from>
    <xdr:to>
      <xdr:col>55</xdr:col>
      <xdr:colOff>50800</xdr:colOff>
      <xdr:row>79</xdr:row>
      <xdr:rowOff>12426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45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168653</xdr:rowOff>
    </xdr:from>
    <xdr:ext cx="469744"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70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82733</xdr:rowOff>
    </xdr:from>
    <xdr:to>
      <xdr:col>50</xdr:col>
      <xdr:colOff>165100</xdr:colOff>
      <xdr:row>79</xdr:row>
      <xdr:rowOff>12883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45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4010</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548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1,349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83012</xdr:rowOff>
    </xdr:from>
    <xdr:to>
      <xdr:col>46</xdr:col>
      <xdr:colOff>38100</xdr:colOff>
      <xdr:row>79</xdr:row>
      <xdr:rowOff>13162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4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4289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548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67969</xdr:rowOff>
    </xdr:from>
    <xdr:to>
      <xdr:col>41</xdr:col>
      <xdr:colOff>101600</xdr:colOff>
      <xdr:row>78</xdr:row>
      <xdr:rowOff>169569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4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160696</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533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67754</xdr:rowOff>
    </xdr:from>
    <xdr:to>
      <xdr:col>36</xdr:col>
      <xdr:colOff>165100</xdr:colOff>
      <xdr:row>78</xdr:row>
      <xdr:rowOff>169354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4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160481</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3533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250,000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30259</xdr:rowOff>
    </xdr:from>
    <xdr:to>
      <xdr:col>54</xdr:col>
      <xdr:colOff>189865</xdr:colOff>
      <xdr:row>98</xdr:row>
      <xdr:rowOff>121844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32209"/>
          <a:ext cx="1270" cy="1291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125671</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2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22,734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121844</xdr:rowOff>
    </xdr:from>
    <xdr:to>
      <xdr:col>55</xdr:col>
      <xdr:colOff>88900</xdr:colOff>
      <xdr:row>98</xdr:row>
      <xdr:rowOff>121844</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23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148386</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07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220,506</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54</xdr:col>
      <xdr:colOff>101600</xdr:colOff>
      <xdr:row>91</xdr:row>
      <xdr:rowOff>30259</xdr:rowOff>
    </xdr:from>
    <xdr:to>
      <xdr:col>55</xdr:col>
      <xdr:colOff>88900</xdr:colOff>
      <xdr:row>91</xdr:row>
      <xdr:rowOff>30259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3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28803</xdr:rowOff>
    </xdr:from>
    <xdr:to>
      <xdr:col>55</xdr:col>
      <xdr:colOff>0</xdr:colOff>
      <xdr:row>98</xdr:row>
      <xdr:rowOff>31964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830903"/>
          <a:ext cx="838200" cy="3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73654</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361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50777</xdr:rowOff>
    </xdr:from>
    <xdr:to>
      <xdr:col>55</xdr:col>
      <xdr:colOff>50800</xdr:colOff>
      <xdr:row>96</xdr:row>
      <xdr:rowOff>152377</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0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31964</xdr:rowOff>
    </xdr:from>
    <xdr:to>
      <xdr:col>50</xdr:col>
      <xdr:colOff>114300</xdr:colOff>
      <xdr:row>98</xdr:row>
      <xdr:rowOff>58703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834064"/>
          <a:ext cx="889000" cy="2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18269</xdr:rowOff>
    </xdr:from>
    <xdr:to>
      <xdr:col>50</xdr:col>
      <xdr:colOff>165100</xdr:colOff>
      <xdr:row>97</xdr:row>
      <xdr:rowOff>119869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4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136396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2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168850</xdr:rowOff>
    </xdr:from>
    <xdr:to>
      <xdr:col>45</xdr:col>
      <xdr:colOff>177800</xdr:colOff>
      <xdr:row>98</xdr:row>
      <xdr:rowOff>58703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7861300" y="16799500"/>
          <a:ext cx="889000" cy="6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4305</xdr:rowOff>
    </xdr:from>
    <xdr:to>
      <xdr:col>46</xdr:col>
      <xdr:colOff>38100</xdr:colOff>
      <xdr:row>97</xdr:row>
      <xdr:rowOff>105905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634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122432</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41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168850</xdr:rowOff>
    </xdr:from>
    <xdr:to>
      <xdr:col>41</xdr:col>
      <xdr:colOff>50800</xdr:colOff>
      <xdr:row>98</xdr:row>
      <xdr:rowOff>17594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799500"/>
          <a:ext cx="889000" cy="20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20751</xdr:rowOff>
    </xdr:from>
    <xdr:to>
      <xdr:col>41</xdr:col>
      <xdr:colOff>101600</xdr:colOff>
      <xdr:row>97</xdr:row>
      <xdr:rowOff>122351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651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138878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4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46262</xdr:rowOff>
    </xdr:from>
    <xdr:to>
      <xdr:col>36</xdr:col>
      <xdr:colOff>165100</xdr:colOff>
      <xdr:row>97</xdr:row>
      <xdr:rowOff>147862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67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164389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52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149453</xdr:rowOff>
    </xdr:from>
    <xdr:to>
      <xdr:col>55</xdr:col>
      <xdr:colOff>50800</xdr:colOff>
      <xdr:row>98</xdr:row>
      <xdr:rowOff>79603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8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64380</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69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36,979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152614</xdr:rowOff>
    </xdr:from>
    <xdr:to>
      <xdr:col>50</xdr:col>
      <xdr:colOff>165100</xdr:colOff>
      <xdr:row>98</xdr:row>
      <xdr:rowOff>82764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8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73891</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7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36,495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7903</xdr:rowOff>
    </xdr:from>
    <xdr:to>
      <xdr:col>46</xdr:col>
      <xdr:colOff>38100</xdr:colOff>
      <xdr:row>98</xdr:row>
      <xdr:rowOff>109503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8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100630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90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32,401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118050</xdr:rowOff>
    </xdr:from>
    <xdr:to>
      <xdr:col>41</xdr:col>
      <xdr:colOff>101600</xdr:colOff>
      <xdr:row>98</xdr:row>
      <xdr:rowOff>48200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74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39327</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84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41,787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138244</xdr:rowOff>
    </xdr:from>
    <xdr:to>
      <xdr:col>36</xdr:col>
      <xdr:colOff>165100</xdr:colOff>
      <xdr:row>98</xdr:row>
      <xdr:rowOff>68394</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6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59521</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6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38,695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80,000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9912</xdr:rowOff>
    </xdr:from>
    <xdr:to>
      <xdr:col>85</xdr:col>
      <xdr:colOff>126364</xdr:colOff>
      <xdr:row>39</xdr:row>
      <xdr:rowOff>108058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53412"/>
          <a:ext cx="1269" cy="1641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111885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79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108058</xdr:rowOff>
    </xdr:from>
    <xdr:to>
      <xdr:col>86</xdr:col>
      <xdr:colOff>25400</xdr:colOff>
      <xdr:row>39</xdr:row>
      <xdr:rowOff>108058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794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128039</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92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102,813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30</xdr:row>
      <xdr:rowOff>9912</xdr:rowOff>
    </xdr:from>
    <xdr:to>
      <xdr:col>86</xdr:col>
      <xdr:colOff>25400</xdr:colOff>
      <xdr:row>30</xdr:row>
      <xdr:rowOff>9912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53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144653</xdr:rowOff>
    </xdr:from>
    <xdr:to>
      <xdr:col>85</xdr:col>
      <xdr:colOff>127000</xdr:colOff>
      <xdr:row>36</xdr:row>
      <xdr:rowOff>5016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5631053"/>
          <a:ext cx="838200" cy="54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121524</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293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143097</xdr:rowOff>
    </xdr:from>
    <xdr:to>
      <xdr:col>85</xdr:col>
      <xdr:colOff>177800</xdr:colOff>
      <xdr:row>37</xdr:row>
      <xdr:rowOff>73247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5016</xdr:rowOff>
    </xdr:from>
    <xdr:to>
      <xdr:col>81</xdr:col>
      <xdr:colOff>50800</xdr:colOff>
      <xdr:row>36</xdr:row>
      <xdr:rowOff>68300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177216"/>
          <a:ext cx="889000" cy="6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15043</xdr:rowOff>
    </xdr:from>
    <xdr:to>
      <xdr:col>81</xdr:col>
      <xdr:colOff>101600</xdr:colOff>
      <xdr:row>38</xdr:row>
      <xdr:rowOff>116643</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53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107770</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6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68300</xdr:rowOff>
    </xdr:from>
    <xdr:to>
      <xdr:col>76</xdr:col>
      <xdr:colOff>114300</xdr:colOff>
      <xdr:row>38</xdr:row>
      <xdr:rowOff>13265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3703300" y="6240500"/>
          <a:ext cx="889000" cy="287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4223</xdr:rowOff>
    </xdr:from>
    <xdr:to>
      <xdr:col>76</xdr:col>
      <xdr:colOff>165100</xdr:colOff>
      <xdr:row>38</xdr:row>
      <xdr:rowOff>105823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51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96950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61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13265</xdr:rowOff>
    </xdr:from>
    <xdr:to>
      <xdr:col>71</xdr:col>
      <xdr:colOff>177800</xdr:colOff>
      <xdr:row>38</xdr:row>
      <xdr:rowOff>61252</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6528365"/>
          <a:ext cx="889000" cy="4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60801</xdr:rowOff>
    </xdr:from>
    <xdr:to>
      <xdr:col>72</xdr:col>
      <xdr:colOff>38100</xdr:colOff>
      <xdr:row>38</xdr:row>
      <xdr:rowOff>162401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575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153528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66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67297</xdr:rowOff>
    </xdr:from>
    <xdr:to>
      <xdr:col>67</xdr:col>
      <xdr:colOff>101600</xdr:colOff>
      <xdr:row>38</xdr:row>
      <xdr:rowOff>168897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58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160024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675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93853</xdr:rowOff>
    </xdr:from>
    <xdr:to>
      <xdr:col>85</xdr:col>
      <xdr:colOff>177800</xdr:colOff>
      <xdr:row>33</xdr:row>
      <xdr:rowOff>24003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558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116730</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543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77,740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125666</xdr:rowOff>
    </xdr:from>
    <xdr:to>
      <xdr:col>81</xdr:col>
      <xdr:colOff>101600</xdr:colOff>
      <xdr:row>36</xdr:row>
      <xdr:rowOff>55816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61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72343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90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49,070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17500</xdr:rowOff>
    </xdr:from>
    <xdr:to>
      <xdr:col>76</xdr:col>
      <xdr:colOff>165100</xdr:colOff>
      <xdr:row>36</xdr:row>
      <xdr:rowOff>119100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61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135627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9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45,748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133915</xdr:rowOff>
    </xdr:from>
    <xdr:to>
      <xdr:col>72</xdr:col>
      <xdr:colOff>38100</xdr:colOff>
      <xdr:row>38</xdr:row>
      <xdr:rowOff>64065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647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80592</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252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30,637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10452</xdr:rowOff>
    </xdr:from>
    <xdr:to>
      <xdr:col>67</xdr:col>
      <xdr:colOff>101600</xdr:colOff>
      <xdr:row>38</xdr:row>
      <xdr:rowOff>112052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652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128579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30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28,118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118161</xdr:rowOff>
    </xdr:from>
    <xdr:to>
      <xdr:col>85</xdr:col>
      <xdr:colOff>126364</xdr:colOff>
      <xdr:row>57</xdr:row>
      <xdr:rowOff>156635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62111"/>
          <a:ext cx="1269" cy="1067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160462</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3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33,796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156635</xdr:rowOff>
    </xdr:from>
    <xdr:to>
      <xdr:col>86</xdr:col>
      <xdr:colOff>25400</xdr:colOff>
      <xdr:row>57</xdr:row>
      <xdr:rowOff>156635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64838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37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267,211</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51</xdr:row>
      <xdr:rowOff>118161</xdr:rowOff>
    </xdr:from>
    <xdr:to>
      <xdr:col>86</xdr:col>
      <xdr:colOff>25400</xdr:colOff>
      <xdr:row>51</xdr:row>
      <xdr:rowOff>118161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6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75806</xdr:rowOff>
    </xdr:from>
    <xdr:to>
      <xdr:col>85</xdr:col>
      <xdr:colOff>127000</xdr:colOff>
      <xdr:row>57</xdr:row>
      <xdr:rowOff>114179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848456"/>
          <a:ext cx="838200" cy="38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62751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92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39874</xdr:rowOff>
    </xdr:from>
    <xdr:to>
      <xdr:col>85</xdr:col>
      <xdr:colOff>177800</xdr:colOff>
      <xdr:row>56</xdr:row>
      <xdr:rowOff>141474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4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114179</xdr:rowOff>
    </xdr:from>
    <xdr:to>
      <xdr:col>81</xdr:col>
      <xdr:colOff>50800</xdr:colOff>
      <xdr:row>57</xdr:row>
      <xdr:rowOff>133770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86829"/>
          <a:ext cx="889000" cy="1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98758</xdr:rowOff>
    </xdr:from>
    <xdr:to>
      <xdr:col>81</xdr:col>
      <xdr:colOff>101600</xdr:colOff>
      <xdr:row>57</xdr:row>
      <xdr:rowOff>28908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45435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133770</xdr:rowOff>
    </xdr:from>
    <xdr:to>
      <xdr:col>76</xdr:col>
      <xdr:colOff>114300</xdr:colOff>
      <xdr:row>57</xdr:row>
      <xdr:rowOff>138050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06420"/>
          <a:ext cx="889000" cy="4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141715</xdr:rowOff>
    </xdr:from>
    <xdr:to>
      <xdr:col>76</xdr:col>
      <xdr:colOff>165100</xdr:colOff>
      <xdr:row>57</xdr:row>
      <xdr:rowOff>71865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88392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111523</xdr:rowOff>
    </xdr:from>
    <xdr:to>
      <xdr:col>71</xdr:col>
      <xdr:colOff>177800</xdr:colOff>
      <xdr:row>57</xdr:row>
      <xdr:rowOff>138050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884173"/>
          <a:ext cx="889000" cy="2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149099</xdr:rowOff>
    </xdr:from>
    <xdr:to>
      <xdr:col>72</xdr:col>
      <xdr:colOff>38100</xdr:colOff>
      <xdr:row>57</xdr:row>
      <xdr:rowOff>79249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95776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156698</xdr:rowOff>
    </xdr:from>
    <xdr:to>
      <xdr:col>67</xdr:col>
      <xdr:colOff>101600</xdr:colOff>
      <xdr:row>57</xdr:row>
      <xdr:rowOff>86848</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103375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3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25006</xdr:rowOff>
    </xdr:from>
    <xdr:to>
      <xdr:col>85</xdr:col>
      <xdr:colOff>177800</xdr:colOff>
      <xdr:row>57</xdr:row>
      <xdr:rowOff>126606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7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111383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1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51,475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63379</xdr:rowOff>
    </xdr:from>
    <xdr:to>
      <xdr:col>81</xdr:col>
      <xdr:colOff>101600</xdr:colOff>
      <xdr:row>57</xdr:row>
      <xdr:rowOff>164979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8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156106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2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43,082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82970</xdr:rowOff>
    </xdr:from>
    <xdr:to>
      <xdr:col>76</xdr:col>
      <xdr:colOff>165100</xdr:colOff>
      <xdr:row>58</xdr:row>
      <xdr:rowOff>13120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4247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4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38,797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87250</xdr:rowOff>
    </xdr:from>
    <xdr:to>
      <xdr:col>72</xdr:col>
      <xdr:colOff>38100</xdr:colOff>
      <xdr:row>58</xdr:row>
      <xdr:rowOff>17400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8527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52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37,861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60723</xdr:rowOff>
    </xdr:from>
    <xdr:to>
      <xdr:col>67</xdr:col>
      <xdr:colOff>101600</xdr:colOff>
      <xdr:row>57</xdr:row>
      <xdr:rowOff>162323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3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153450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2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43,663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82853</xdr:rowOff>
    </xdr:from>
    <xdr:to>
      <xdr:col>85</xdr:col>
      <xdr:colOff>126364</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84353"/>
          <a:ext cx="1269" cy="131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29530</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59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229,947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70</xdr:row>
      <xdr:rowOff>82853</xdr:rowOff>
    </xdr:from>
    <xdr:to>
      <xdr:col>86</xdr:col>
      <xdr:colOff>25400</xdr:colOff>
      <xdr:row>70</xdr:row>
      <xdr:rowOff>82853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105907</xdr:rowOff>
    </xdr:from>
    <xdr:to>
      <xdr:col>85</xdr:col>
      <xdr:colOff>127000</xdr:colOff>
      <xdr:row>77</xdr:row>
      <xdr:rowOff>137596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136107"/>
          <a:ext cx="838200" cy="20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93711</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23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70834</xdr:rowOff>
    </xdr:from>
    <xdr:to>
      <xdr:col>85</xdr:col>
      <xdr:colOff>177800</xdr:colOff>
      <xdr:row>78</xdr:row>
      <xdr:rowOff>984</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72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105907</xdr:rowOff>
    </xdr:from>
    <xdr:to>
      <xdr:col>81</xdr:col>
      <xdr:colOff>50800</xdr:colOff>
      <xdr:row>77</xdr:row>
      <xdr:rowOff>44636</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136107"/>
          <a:ext cx="889000" cy="110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108697</xdr:rowOff>
    </xdr:from>
    <xdr:to>
      <xdr:col>81</xdr:col>
      <xdr:colOff>101600</xdr:colOff>
      <xdr:row>78</xdr:row>
      <xdr:rowOff>38847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29974</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40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44636</xdr:rowOff>
    </xdr:from>
    <xdr:to>
      <xdr:col>76</xdr:col>
      <xdr:colOff>114300</xdr:colOff>
      <xdr:row>78</xdr:row>
      <xdr:rowOff>13244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246286"/>
          <a:ext cx="889000" cy="14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119235</xdr:rowOff>
    </xdr:from>
    <xdr:to>
      <xdr:col>76</xdr:col>
      <xdr:colOff>165100</xdr:colOff>
      <xdr:row>78</xdr:row>
      <xdr:rowOff>49385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2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40512</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41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6677</xdr:rowOff>
    </xdr:from>
    <xdr:to>
      <xdr:col>71</xdr:col>
      <xdr:colOff>177800</xdr:colOff>
      <xdr:row>78</xdr:row>
      <xdr:rowOff>13244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379777"/>
          <a:ext cx="889000" cy="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137249</xdr:rowOff>
    </xdr:from>
    <xdr:to>
      <xdr:col>72</xdr:col>
      <xdr:colOff>38100</xdr:colOff>
      <xdr:row>78</xdr:row>
      <xdr:rowOff>67399</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33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58526</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43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127236</xdr:rowOff>
    </xdr:from>
    <xdr:to>
      <xdr:col>67</xdr:col>
      <xdr:colOff>101600</xdr:colOff>
      <xdr:row>78</xdr:row>
      <xdr:rowOff>57386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328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73913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10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86796</xdr:rowOff>
    </xdr:from>
    <xdr:to>
      <xdr:col>85</xdr:col>
      <xdr:colOff>177800</xdr:colOff>
      <xdr:row>78</xdr:row>
      <xdr:rowOff>16946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28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49261</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5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55107</xdr:rowOff>
    </xdr:from>
    <xdr:to>
      <xdr:col>81</xdr:col>
      <xdr:colOff>101600</xdr:colOff>
      <xdr:row>76</xdr:row>
      <xdr:rowOff>156707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0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1784</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286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45,913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165286</xdr:rowOff>
    </xdr:from>
    <xdr:to>
      <xdr:col>76</xdr:col>
      <xdr:colOff>165100</xdr:colOff>
      <xdr:row>77</xdr:row>
      <xdr:rowOff>95436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19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111963</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25111" y="129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26,634</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133894</xdr:rowOff>
    </xdr:from>
    <xdr:to>
      <xdr:col>72</xdr:col>
      <xdr:colOff>38100</xdr:colOff>
      <xdr:row>78</xdr:row>
      <xdr:rowOff>64044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3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80571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68428" y="1311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127327</xdr:rowOff>
    </xdr:from>
    <xdr:to>
      <xdr:col>67</xdr:col>
      <xdr:colOff>101600</xdr:colOff>
      <xdr:row>78</xdr:row>
      <xdr:rowOff>57477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3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48604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42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200,000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400,000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122523</xdr:rowOff>
    </xdr:from>
    <xdr:to>
      <xdr:col>85</xdr:col>
      <xdr:colOff>126364</xdr:colOff>
      <xdr:row>98</xdr:row>
      <xdr:rowOff>106507</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724473"/>
          <a:ext cx="1269" cy="11841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110334</xdr:rowOff>
    </xdr:from>
    <xdr:ext cx="469744"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91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7,260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106507</xdr:rowOff>
    </xdr:from>
    <xdr:to>
      <xdr:col>86</xdr:col>
      <xdr:colOff>25400</xdr:colOff>
      <xdr:row>98</xdr:row>
      <xdr:rowOff>106507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90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69200</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49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266,257</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85</xdr:col>
      <xdr:colOff>38100</xdr:colOff>
      <xdr:row>91</xdr:row>
      <xdr:rowOff>122523</xdr:rowOff>
    </xdr:from>
    <xdr:to>
      <xdr:col>86</xdr:col>
      <xdr:colOff>25400</xdr:colOff>
      <xdr:row>91</xdr:row>
      <xdr:rowOff>122523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72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61120</xdr:rowOff>
    </xdr:from>
    <xdr:to>
      <xdr:col>85</xdr:col>
      <xdr:colOff>127000</xdr:colOff>
      <xdr:row>97</xdr:row>
      <xdr:rowOff>73658</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691770"/>
          <a:ext cx="838200" cy="1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122800</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410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99923</xdr:rowOff>
    </xdr:from>
    <xdr:to>
      <xdr:col>85</xdr:col>
      <xdr:colOff>177800</xdr:colOff>
      <xdr:row>97</xdr:row>
      <xdr:rowOff>30073</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73658</xdr:rowOff>
    </xdr:from>
    <xdr:to>
      <xdr:col>81</xdr:col>
      <xdr:colOff>50800</xdr:colOff>
      <xdr:row>97</xdr:row>
      <xdr:rowOff>85362</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704308"/>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13210</xdr:rowOff>
    </xdr:from>
    <xdr:to>
      <xdr:col>81</xdr:col>
      <xdr:colOff>101600</xdr:colOff>
      <xdr:row>97</xdr:row>
      <xdr:rowOff>114810</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64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131337</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419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85362</xdr:rowOff>
    </xdr:from>
    <xdr:to>
      <xdr:col>76</xdr:col>
      <xdr:colOff>114300</xdr:colOff>
      <xdr:row>97</xdr:row>
      <xdr:rowOff>103558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3703300" y="16716012"/>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20979</xdr:rowOff>
    </xdr:from>
    <xdr:to>
      <xdr:col>76</xdr:col>
      <xdr:colOff>165100</xdr:colOff>
      <xdr:row>97</xdr:row>
      <xdr:rowOff>122579</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65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139106</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42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103558</xdr:rowOff>
    </xdr:from>
    <xdr:to>
      <xdr:col>71</xdr:col>
      <xdr:colOff>177800</xdr:colOff>
      <xdr:row>97</xdr:row>
      <xdr:rowOff>117421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2814300" y="16734208"/>
          <a:ext cx="889000" cy="1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21865</xdr:rowOff>
    </xdr:from>
    <xdr:to>
      <xdr:col>72</xdr:col>
      <xdr:colOff>38100</xdr:colOff>
      <xdr:row>97</xdr:row>
      <xdr:rowOff>123465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65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139992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427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18093</xdr:rowOff>
    </xdr:from>
    <xdr:to>
      <xdr:col>67</xdr:col>
      <xdr:colOff>101600</xdr:colOff>
      <xdr:row>97</xdr:row>
      <xdr:rowOff>119693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64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136220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42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10320</xdr:rowOff>
    </xdr:from>
    <xdr:to>
      <xdr:col>85</xdr:col>
      <xdr:colOff>177800</xdr:colOff>
      <xdr:row>97</xdr:row>
      <xdr:rowOff>111920</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64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160197</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1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22858</xdr:rowOff>
    </xdr:from>
    <xdr:to>
      <xdr:col>81</xdr:col>
      <xdr:colOff>101600</xdr:colOff>
      <xdr:row>97</xdr:row>
      <xdr:rowOff>124458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65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115585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74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51,945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34562</xdr:rowOff>
    </xdr:from>
    <xdr:to>
      <xdr:col>76</xdr:col>
      <xdr:colOff>165100</xdr:colOff>
      <xdr:row>97</xdr:row>
      <xdr:rowOff>136162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66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127289</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75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49,385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52758</xdr:rowOff>
    </xdr:from>
    <xdr:to>
      <xdr:col>72</xdr:col>
      <xdr:colOff>38100</xdr:colOff>
      <xdr:row>97</xdr:row>
      <xdr:rowOff>154358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6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145485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77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45,405</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66621</xdr:rowOff>
    </xdr:from>
    <xdr:to>
      <xdr:col>67</xdr:col>
      <xdr:colOff>101600</xdr:colOff>
      <xdr:row>97</xdr:row>
      <xdr:rowOff>168221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69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159348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78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42,373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3,000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6,000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9,000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12,000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15,000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18,000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135019</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278519"/>
          <a:ext cx="1269" cy="1506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117800</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804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81696</xdr:rowOff>
    </xdr:from>
    <xdr:ext cx="534377"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05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13,843</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30</xdr:row>
      <xdr:rowOff>135019</xdr:rowOff>
    </xdr:from>
    <xdr:to>
      <xdr:col>116</xdr:col>
      <xdr:colOff>152400</xdr:colOff>
      <xdr:row>30</xdr:row>
      <xdr:rowOff>135019</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278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35251</xdr:rowOff>
    </xdr:from>
    <xdr:ext cx="378565"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5503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12374</xdr:rowOff>
    </xdr:from>
    <xdr:to>
      <xdr:col>116</xdr:col>
      <xdr:colOff>114300</xdr:colOff>
      <xdr:row>39</xdr:row>
      <xdr:rowOff>113974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6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150078</xdr:rowOff>
    </xdr:from>
    <xdr:to>
      <xdr:col>112</xdr:col>
      <xdr:colOff>38100</xdr:colOff>
      <xdr:row>39</xdr:row>
      <xdr:rowOff>80228</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96755</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4404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36866</xdr:rowOff>
    </xdr:from>
    <xdr:to>
      <xdr:col>107</xdr:col>
      <xdr:colOff>101600</xdr:colOff>
      <xdr:row>39</xdr:row>
      <xdr:rowOff>138466</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72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154993</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245017" y="6498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33165</xdr:rowOff>
    </xdr:from>
    <xdr:to>
      <xdr:col>102</xdr:col>
      <xdr:colOff>165100</xdr:colOff>
      <xdr:row>39</xdr:row>
      <xdr:rowOff>134765</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71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151292</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49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33165</xdr:rowOff>
    </xdr:from>
    <xdr:to>
      <xdr:col>98</xdr:col>
      <xdr:colOff>38100</xdr:colOff>
      <xdr:row>39</xdr:row>
      <xdr:rowOff>134765</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71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151292</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7017" y="649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162250</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6773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大阪府平均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solidFill>
                <a:srgbClr val="000000"/>
              </a:solidFill>
              <a:latin typeface="ＭＳ Ｐゴシック" panose="020B0600070205080204" pitchFamily="50" charset="-128"/>
              <a:ea typeface="ＭＳ Ｐゴシック" panose="020B0600070205080204" pitchFamily="50" charset="-128"/>
            </a:rPr>
            <a:t>(</a:t>
          </a:r>
          <a:r>
            <a:rPr kumimoji="1" lang="ja-JP" altLang="en-US" sz="800">
              <a:solidFill>
                <a:srgbClr val="000000"/>
              </a:solidFill>
              <a:latin typeface="ＭＳ Ｐゴシック" panose="020B0600070205080204" pitchFamily="50" charset="-128"/>
              <a:ea typeface="ＭＳ Ｐゴシック" panose="020B0600070205080204" pitchFamily="50" charset="-128"/>
            </a:rPr>
            <a:t>円</a:t>
          </a:r>
          <a:r>
            <a:rPr kumimoji="1" lang="en-US" altLang="ja-JP" sz="800">
              <a:solidFill>
                <a:srgbClr val="000000"/>
              </a:solidFill>
              <a:latin typeface="ＭＳ Ｐゴシック" panose="020B0600070205080204" pitchFamily="50" charset="-128"/>
              <a:ea typeface="ＭＳ Ｐゴシック" panose="020B0600070205080204" pitchFamily="50" charset="-128"/>
            </a:rPr>
            <a:t>)</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R02</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R01</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H30</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H29</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H28</a:t>
          </a:r>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000000"/>
              </a:solidFill>
              <a:latin typeface="ＭＳ Ｐゴシック" panose="020B0600070205080204" pitchFamily="50" charset="-128"/>
              <a:ea typeface="ＭＳ Ｐゴシック" panose="020B0600070205080204" pitchFamily="50" charset="-128"/>
            </a:rPr>
            <a:t>　類似団体内平均値に比べ、費用が嵩んでいる費目のうち、総務費は、特別定額給付金の支給及び役場新庁舎建設工事が完了したこと、消防費は新消防庁舎建設工事が完了したことにより、前年度から金額が大きく増加した。次年度も公共施設再編整備事業による支出が見込まれるため、引き続き類似団体内平均値を上回ることが見込まれるが、事業完了後は、経常経費が中心となるため、類似団体内平均値以下の金額となるよう動向に注視する必要がある。</a:t>
          </a:r>
          <a:endParaRPr kumimoji="1" lang="en-US" altLang="ja-JP" sz="1300">
            <a:solidFill>
              <a:srgbClr val="00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000000"/>
              </a:solidFill>
              <a:latin typeface="ＭＳ Ｐゴシック" panose="020B0600070205080204" pitchFamily="50" charset="-128"/>
              <a:ea typeface="ＭＳ Ｐゴシック" panose="020B0600070205080204" pitchFamily="50" charset="-128"/>
            </a:rPr>
            <a:t>　その他費用については、概ね類似団体内平均値を下回っているものの、民生費及び公債費は平成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28</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年度から、衛生費、農林水産業費及び教育費は平成</a:t>
          </a:r>
          <a:r>
            <a:rPr kumimoji="1" lang="en-US" altLang="ja-JP" sz="1300">
              <a:solidFill>
                <a:srgbClr val="000000"/>
              </a:solidFill>
              <a:latin typeface="ＭＳ Ｐゴシック" panose="020B0600070205080204" pitchFamily="50" charset="-128"/>
              <a:ea typeface="ＭＳ Ｐゴシック" panose="020B0600070205080204" pitchFamily="50" charset="-128"/>
            </a:rPr>
            <a:t>29</a:t>
          </a:r>
          <a:r>
            <a:rPr kumimoji="1" lang="ja-JP" altLang="en-US" sz="1300">
              <a:solidFill>
                <a:srgbClr val="000000"/>
              </a:solidFill>
              <a:latin typeface="ＭＳ Ｐゴシック" panose="020B0600070205080204" pitchFamily="50" charset="-128"/>
              <a:ea typeface="ＭＳ Ｐゴシック" panose="020B0600070205080204" pitchFamily="50" charset="-128"/>
            </a:rPr>
            <a:t>年度から増加が続いている。全体的な傾向としては、経常的な費用が増加傾向にある。今後、経常的費用を抑制する必要はあるが、抑制することのみに注力するのではなく、充実すべき事業には投資を行いつつ、バランスある財政運営を目指していくことを主眼に置く。</a:t>
          </a:r>
        </a:p>
        <a:p>
          <a:endParaRPr kumimoji="1" lang="ja-JP" altLang="en-US" sz="1300">
            <a:solidFill>
              <a:srgbClr val="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a:t>
          </a:r>
          <a:r>
            <a:rPr kumimoji="1" lang="en-US" altLang="ja-JP" sz="1400">
              <a:solidFill>
                <a:srgbClr val="000000"/>
              </a:solidFill>
              <a:latin typeface="ＭＳ ゴシック" pitchFamily="49" charset="-128"/>
              <a:ea typeface="ＭＳ ゴシック" pitchFamily="49" charset="-128"/>
            </a:rPr>
            <a:t>H28</a:t>
          </a:r>
          <a:r>
            <a:rPr kumimoji="1" lang="ja-JP" altLang="en-US" sz="1400">
              <a:solidFill>
                <a:srgbClr val="000000"/>
              </a:solidFill>
              <a:latin typeface="ＭＳ ゴシック" pitchFamily="49" charset="-128"/>
              <a:ea typeface="ＭＳ ゴシック" pitchFamily="49" charset="-128"/>
            </a:rPr>
            <a:t>年度から</a:t>
          </a:r>
          <a:r>
            <a:rPr kumimoji="1" lang="en-US" altLang="ja-JP" sz="1400">
              <a:solidFill>
                <a:srgbClr val="000000"/>
              </a:solidFill>
              <a:latin typeface="ＭＳ ゴシック" pitchFamily="49" charset="-128"/>
              <a:ea typeface="ＭＳ ゴシック" pitchFamily="49" charset="-128"/>
            </a:rPr>
            <a:t>H30</a:t>
          </a:r>
          <a:r>
            <a:rPr kumimoji="1" lang="ja-JP" altLang="en-US" sz="1400">
              <a:solidFill>
                <a:srgbClr val="000000"/>
              </a:solidFill>
              <a:latin typeface="ＭＳ ゴシック" pitchFamily="49" charset="-128"/>
              <a:ea typeface="ＭＳ ゴシック" pitchFamily="49" charset="-128"/>
            </a:rPr>
            <a:t>年度までは大規模投資を行わなかったことで大きな赤字は発生しなかったが、令和元年度及び令和２年度は公共施設再編整備事業の影響により、財政調整基金を取り崩したことから、財政調整基金残高が標準財政規模費で５ポイント程度低下し、赤字幅が大きくなっている。今後も公共施設再編整備事業による支出が予定されていることを踏まえると、予断を許さない状況である。</a:t>
          </a: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水道事業会計を含む８会計において、黒字基調で推移している。</a:t>
          </a:r>
        </a:p>
        <a:p>
          <a:r>
            <a:rPr kumimoji="1" lang="ja-JP" altLang="en-US" sz="1400">
              <a:solidFill>
                <a:srgbClr val="000000"/>
              </a:solidFill>
              <a:latin typeface="ＭＳ ゴシック" pitchFamily="49" charset="-128"/>
              <a:ea typeface="ＭＳ ゴシック" pitchFamily="49" charset="-128"/>
            </a:rPr>
            <a:t>　ただ、水道事業会計については料金収入の増加が見込まれない中で、高料金対策及び過年度債の元金償還に係る経費が、高い数値で恒常的に生じている。また、下水道事業特別会計についても過年度債の元金償還開始に係る経費が増加している。</a:t>
          </a:r>
        </a:p>
        <a:p>
          <a:r>
            <a:rPr kumimoji="1" lang="ja-JP" altLang="en-US" sz="1400">
              <a:solidFill>
                <a:srgbClr val="000000"/>
              </a:solidFill>
              <a:latin typeface="ＭＳ ゴシック" pitchFamily="49" charset="-128"/>
              <a:ea typeface="ＭＳ ゴシック" pitchFamily="49" charset="-128"/>
            </a:rPr>
            <a:t>　一般会計においても、引き続き公共施設再編整備事業が予定されていることから、今後も健全な財政運営に努める必要がある。</a:t>
          </a: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し尿処理施設や新学校建設における事業債の元金償還が開始されたことに加え、役場新庁舎建設における元金償還も開始されたため、年々元利償還金が増加している。算入公債費も同様に増加しているため、実質公債費比率の分子は横ばい傾向が続いている。</a:t>
          </a:r>
        </a:p>
        <a:p>
          <a:endParaRPr kumimoji="1" lang="ja-JP" altLang="en-US" sz="1400">
            <a:solidFill>
              <a:srgbClr val="00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rgbClr val="000000"/>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大阪府能勢町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0000"/>
              </a:solidFill>
              <a:latin typeface="ＭＳ ゴシック" pitchFamily="49" charset="-128"/>
              <a:ea typeface="ＭＳ ゴシック" pitchFamily="49" charset="-128"/>
            </a:rPr>
            <a:t>　公共施設再編整備事業に係る地方債を発行したことから、令和元年度、令和２年度と地方債残高が増加している。各地方債には地方交付税算入があるものの、将来負担額の増が大きいことから、将来負担比率の分子は増加している。今後も公共施設再編整備事業による起債が予定されていることから、数値は更に悪化する見込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大阪府能勢町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財政調整基金は、公共施設再編整備事業の一般財源相当額に財政調整基金を充当したことにより</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102</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百万円の減、特定目的基金は西能勢財産区解散に伴い西能勢振興基金を設置し、</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183</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百万円積立したことにより増となった。基金全体では</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百万円の増となった。</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公共施設再編整備事業に伴う財政調整基金充当により、今後もしばらく基金残高が減少することは確実な状況である。</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大型投資が完了した後、基金残高を回復できるよう収支改善を図る必要がある。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西能勢振興基金・・・・能勢町西能勢財産区の存した地域における住民の福祉の増進を図るための事業に要する経費に充てるため設置。</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退職手当基金・・・・・過年度より職員年齢構成の偏差が大きいこと及び人件費の抑制に資するため勧奨退職を実施していること等から</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経常経費への影響を平準化させるため設置・運用。</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地域福祉基金・・・・・地域福祉の充実を目的として設置・運用</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果実運用型</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災害対策基金・・・・・大規模災害に対する避難・復旧や防災施設整備に要する経費に充当することを目的として設置・運用。</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芸術文化振興基金・・・本町の伝統文化である淨るりの保存・継承・発展を目的として設置・運用。</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西能勢振興基金・・・・西能勢財産区解散に伴い新たに基金を設置したことによる増</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災害対策基金・・・・・平成</a:t>
          </a:r>
          <a:r>
            <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年度豪雨災害対応に基金を取り崩したことによる減</a:t>
          </a: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各特定目的基金とも事業充当によりここ数年減少傾向にあることから、積立を増やすための方策を検討しなければならない。</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公共施設再編整備事業の一般財源相当額に充当したことにより、</a:t>
          </a:r>
          <a:r>
            <a:rPr kumimoji="1" lang="en-US" altLang="ja-JP"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102</a:t>
          </a:r>
          <a:r>
            <a:rPr kumimoji="1" lang="ja-JP" altLang="en-US" sz="13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百万円の減となった。</a:t>
          </a:r>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公共施設再編整備事業進捗に伴い、必要となる一般財源相当額を取崩す予定。</a:t>
          </a: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事業完了後は、地方債償還が増加する見込であることから、経常経費の削減に努め、一定の基金残高を確保する。</a:t>
          </a: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rgbClr val="000000"/>
              </a:solidFill>
              <a:effectLst/>
              <a:latin typeface="ＭＳ ゴシック" panose="020B0609070205080204" pitchFamily="49" charset="-128"/>
              <a:ea typeface="ＭＳ ゴシック" panose="020B0609070205080204" pitchFamily="49" charset="-128"/>
              <a:cs typeface="+mn-cs"/>
            </a:rPr>
            <a:t>　該当なし</a:t>
          </a:r>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3.bin"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4.bin"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4" t="s">
        <v>79</v>
      </c>
      <c r="C1" s="404"/>
      <c r="D1" s="404"/>
      <c r="E1" s="404"/>
      <c r="F1" s="404"/>
      <c r="G1" s="404"/>
      <c r="H1" s="404"/>
      <c r="I1" s="404"/>
      <c r="J1" s="404"/>
      <c r="K1" s="404"/>
      <c r="L1" s="404"/>
      <c r="M1" s="404"/>
      <c r="N1" s="404"/>
      <c r="O1" s="404"/>
      <c r="P1" s="404"/>
      <c r="Q1" s="404"/>
      <c r="R1" s="404"/>
      <c r="S1" s="404"/>
      <c r="T1" s="404"/>
      <c r="U1" s="404"/>
      <c r="V1" s="404"/>
      <c r="W1" s="404"/>
      <c r="X1" s="404"/>
      <c r="Y1" s="404"/>
      <c r="Z1" s="404"/>
      <c r="AA1" s="404"/>
      <c r="AB1" s="404"/>
      <c r="AC1" s="404"/>
      <c r="AD1" s="404"/>
      <c r="AE1" s="404"/>
      <c r="AF1" s="404"/>
      <c r="AG1" s="404"/>
      <c r="AH1" s="404"/>
      <c r="AI1" s="404"/>
      <c r="AJ1" s="404"/>
      <c r="AK1" s="404"/>
      <c r="AL1" s="404"/>
      <c r="AM1" s="404"/>
      <c r="AN1" s="404"/>
      <c r="AO1" s="404"/>
      <c r="AP1" s="404"/>
      <c r="AQ1" s="404"/>
      <c r="AR1" s="404"/>
      <c r="AS1" s="404"/>
      <c r="AT1" s="404"/>
      <c r="AU1" s="404"/>
      <c r="AV1" s="404"/>
      <c r="AW1" s="404"/>
      <c r="AX1" s="404"/>
      <c r="AY1" s="404"/>
      <c r="AZ1" s="404"/>
      <c r="BA1" s="404"/>
      <c r="BB1" s="404"/>
      <c r="BC1" s="404"/>
      <c r="BD1" s="404"/>
      <c r="BE1" s="404"/>
      <c r="BF1" s="404"/>
      <c r="BG1" s="404"/>
      <c r="BH1" s="404"/>
      <c r="BI1" s="404"/>
      <c r="BJ1" s="404"/>
      <c r="BK1" s="404"/>
      <c r="BL1" s="404"/>
      <c r="BM1" s="404"/>
      <c r="BN1" s="404"/>
      <c r="BO1" s="404"/>
      <c r="BP1" s="404"/>
      <c r="BQ1" s="404"/>
      <c r="BR1" s="404"/>
      <c r="BS1" s="404"/>
      <c r="BT1" s="404"/>
      <c r="BU1" s="404"/>
      <c r="BV1" s="404"/>
      <c r="BW1" s="404"/>
      <c r="BX1" s="404"/>
      <c r="BY1" s="404"/>
      <c r="BZ1" s="404"/>
      <c r="CA1" s="404"/>
      <c r="CB1" s="404"/>
      <c r="CC1" s="404"/>
      <c r="CD1" s="404"/>
      <c r="CE1" s="404"/>
      <c r="CF1" s="404"/>
      <c r="CG1" s="404"/>
      <c r="CH1" s="404"/>
      <c r="CI1" s="404"/>
      <c r="CJ1" s="404"/>
      <c r="CK1" s="404"/>
      <c r="CL1" s="404"/>
      <c r="CM1" s="404"/>
      <c r="CN1" s="404"/>
      <c r="CO1" s="404"/>
      <c r="CP1" s="404"/>
      <c r="CQ1" s="404"/>
      <c r="CR1" s="404"/>
      <c r="CS1" s="404"/>
      <c r="CT1" s="404"/>
      <c r="CU1" s="404"/>
      <c r="CV1" s="404"/>
      <c r="CW1" s="404"/>
      <c r="CX1" s="404"/>
      <c r="CY1" s="404"/>
      <c r="CZ1" s="404"/>
      <c r="DA1" s="404"/>
      <c r="DB1" s="404"/>
      <c r="DC1" s="404"/>
      <c r="DD1" s="404"/>
      <c r="DE1" s="404"/>
      <c r="DF1" s="404"/>
      <c r="DG1" s="404"/>
      <c r="DH1" s="404"/>
      <c r="DI1" s="404"/>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5" t="s">
        <v>81</v>
      </c>
      <c r="C3" s="406"/>
      <c r="D3" s="406"/>
      <c r="E3" s="407"/>
      <c r="F3" s="407"/>
      <c r="G3" s="407"/>
      <c r="H3" s="407"/>
      <c r="I3" s="407"/>
      <c r="J3" s="407"/>
      <c r="K3" s="407"/>
      <c r="L3" s="407" t="s">
        <v>82</v>
      </c>
      <c r="M3" s="407"/>
      <c r="N3" s="407"/>
      <c r="O3" s="407"/>
      <c r="P3" s="407"/>
      <c r="Q3" s="407"/>
      <c r="R3" s="414"/>
      <c r="S3" s="414"/>
      <c r="T3" s="414"/>
      <c r="U3" s="414"/>
      <c r="V3" s="415"/>
      <c r="W3" s="389" t="s">
        <v>83</v>
      </c>
      <c r="X3" s="390"/>
      <c r="Y3" s="390"/>
      <c r="Z3" s="390"/>
      <c r="AA3" s="390"/>
      <c r="AB3" s="406"/>
      <c r="AC3" s="414" t="s">
        <v>84</v>
      </c>
      <c r="AD3" s="390"/>
      <c r="AE3" s="390"/>
      <c r="AF3" s="390"/>
      <c r="AG3" s="390"/>
      <c r="AH3" s="390"/>
      <c r="AI3" s="390"/>
      <c r="AJ3" s="390"/>
      <c r="AK3" s="390"/>
      <c r="AL3" s="391"/>
      <c r="AM3" s="389" t="s">
        <v>85</v>
      </c>
      <c r="AN3" s="390"/>
      <c r="AO3" s="390"/>
      <c r="AP3" s="390"/>
      <c r="AQ3" s="390"/>
      <c r="AR3" s="390"/>
      <c r="AS3" s="390"/>
      <c r="AT3" s="390"/>
      <c r="AU3" s="390"/>
      <c r="AV3" s="390"/>
      <c r="AW3" s="390"/>
      <c r="AX3" s="391"/>
      <c r="AY3" s="426" t="s">
        <v>1</v>
      </c>
      <c r="AZ3" s="427"/>
      <c r="BA3" s="427"/>
      <c r="BB3" s="427"/>
      <c r="BC3" s="427"/>
      <c r="BD3" s="427"/>
      <c r="BE3" s="427"/>
      <c r="BF3" s="427"/>
      <c r="BG3" s="427"/>
      <c r="BH3" s="427"/>
      <c r="BI3" s="427"/>
      <c r="BJ3" s="427"/>
      <c r="BK3" s="427"/>
      <c r="BL3" s="427"/>
      <c r="BM3" s="428"/>
      <c r="BN3" s="389" t="s">
        <v>86</v>
      </c>
      <c r="BO3" s="390"/>
      <c r="BP3" s="390"/>
      <c r="BQ3" s="390"/>
      <c r="BR3" s="390"/>
      <c r="BS3" s="390"/>
      <c r="BT3" s="390"/>
      <c r="BU3" s="391"/>
      <c r="BV3" s="389" t="s">
        <v>87</v>
      </c>
      <c r="BW3" s="390"/>
      <c r="BX3" s="390"/>
      <c r="BY3" s="390"/>
      <c r="BZ3" s="390"/>
      <c r="CA3" s="390"/>
      <c r="CB3" s="390"/>
      <c r="CC3" s="391"/>
      <c r="CD3" s="426" t="s">
        <v>1</v>
      </c>
      <c r="CE3" s="427"/>
      <c r="CF3" s="427"/>
      <c r="CG3" s="427"/>
      <c r="CH3" s="427"/>
      <c r="CI3" s="427"/>
      <c r="CJ3" s="427"/>
      <c r="CK3" s="427"/>
      <c r="CL3" s="427"/>
      <c r="CM3" s="427"/>
      <c r="CN3" s="427"/>
      <c r="CO3" s="427"/>
      <c r="CP3" s="427"/>
      <c r="CQ3" s="427"/>
      <c r="CR3" s="427"/>
      <c r="CS3" s="428"/>
      <c r="CT3" s="389" t="s">
        <v>88</v>
      </c>
      <c r="CU3" s="390"/>
      <c r="CV3" s="390"/>
      <c r="CW3" s="390"/>
      <c r="CX3" s="390"/>
      <c r="CY3" s="390"/>
      <c r="CZ3" s="390"/>
      <c r="DA3" s="391"/>
      <c r="DB3" s="389" t="s">
        <v>89</v>
      </c>
      <c r="DC3" s="390"/>
      <c r="DD3" s="390"/>
      <c r="DE3" s="390"/>
      <c r="DF3" s="390"/>
      <c r="DG3" s="390"/>
      <c r="DH3" s="390"/>
      <c r="DI3" s="391"/>
      <c r="DJ3" s="186"/>
      <c r="DK3" s="186"/>
      <c r="DL3" s="186"/>
      <c r="DM3" s="186"/>
      <c r="DN3" s="186"/>
      <c r="DO3" s="186"/>
    </row>
    <row r="4" spans="1:119" ht="18.75" customHeight="1" x14ac:dyDescent="0.15">
      <c r="A4" s="187"/>
      <c r="B4" s="408"/>
      <c r="C4" s="409"/>
      <c r="D4" s="409"/>
      <c r="E4" s="410"/>
      <c r="F4" s="410"/>
      <c r="G4" s="410"/>
      <c r="H4" s="410"/>
      <c r="I4" s="410"/>
      <c r="J4" s="410"/>
      <c r="K4" s="410"/>
      <c r="L4" s="410"/>
      <c r="M4" s="410"/>
      <c r="N4" s="410"/>
      <c r="O4" s="410"/>
      <c r="P4" s="410"/>
      <c r="Q4" s="410"/>
      <c r="R4" s="416"/>
      <c r="S4" s="416"/>
      <c r="T4" s="416"/>
      <c r="U4" s="416"/>
      <c r="V4" s="417"/>
      <c r="W4" s="420"/>
      <c r="X4" s="421"/>
      <c r="Y4" s="421"/>
      <c r="Z4" s="421"/>
      <c r="AA4" s="421"/>
      <c r="AB4" s="409"/>
      <c r="AC4" s="416"/>
      <c r="AD4" s="421"/>
      <c r="AE4" s="421"/>
      <c r="AF4" s="421"/>
      <c r="AG4" s="421"/>
      <c r="AH4" s="421"/>
      <c r="AI4" s="421"/>
      <c r="AJ4" s="421"/>
      <c r="AK4" s="421"/>
      <c r="AL4" s="424"/>
      <c r="AM4" s="422"/>
      <c r="AN4" s="423"/>
      <c r="AO4" s="423"/>
      <c r="AP4" s="423"/>
      <c r="AQ4" s="423"/>
      <c r="AR4" s="423"/>
      <c r="AS4" s="423"/>
      <c r="AT4" s="423"/>
      <c r="AU4" s="423"/>
      <c r="AV4" s="423"/>
      <c r="AW4" s="423"/>
      <c r="AX4" s="425"/>
      <c r="AY4" s="392" t="s">
        <v>90</v>
      </c>
      <c r="AZ4" s="393"/>
      <c r="BA4" s="393"/>
      <c r="BB4" s="393"/>
      <c r="BC4" s="393"/>
      <c r="BD4" s="393"/>
      <c r="BE4" s="393"/>
      <c r="BF4" s="393"/>
      <c r="BG4" s="393"/>
      <c r="BH4" s="393"/>
      <c r="BI4" s="393"/>
      <c r="BJ4" s="393"/>
      <c r="BK4" s="393"/>
      <c r="BL4" s="393"/>
      <c r="BM4" s="394"/>
      <c r="BN4" s="395">
        <v>7860490</v>
      </c>
      <c r="BO4" s="396"/>
      <c r="BP4" s="396"/>
      <c r="BQ4" s="396"/>
      <c r="BR4" s="396"/>
      <c r="BS4" s="396"/>
      <c r="BT4" s="396"/>
      <c r="BU4" s="397"/>
      <c r="BV4" s="395">
        <v>6311981</v>
      </c>
      <c r="BW4" s="396"/>
      <c r="BX4" s="396"/>
      <c r="BY4" s="396"/>
      <c r="BZ4" s="396"/>
      <c r="CA4" s="396"/>
      <c r="CB4" s="396"/>
      <c r="CC4" s="397"/>
      <c r="CD4" s="398" t="s">
        <v>91</v>
      </c>
      <c r="CE4" s="399"/>
      <c r="CF4" s="399"/>
      <c r="CG4" s="399"/>
      <c r="CH4" s="399"/>
      <c r="CI4" s="399"/>
      <c r="CJ4" s="399"/>
      <c r="CK4" s="399"/>
      <c r="CL4" s="399"/>
      <c r="CM4" s="399"/>
      <c r="CN4" s="399"/>
      <c r="CO4" s="399"/>
      <c r="CP4" s="399"/>
      <c r="CQ4" s="399"/>
      <c r="CR4" s="399"/>
      <c r="CS4" s="400"/>
      <c r="CT4" s="401">
        <v>4.9000000000000004</v>
      </c>
      <c r="CU4" s="402"/>
      <c r="CV4" s="402"/>
      <c r="CW4" s="402"/>
      <c r="CX4" s="402"/>
      <c r="CY4" s="402"/>
      <c r="CZ4" s="402"/>
      <c r="DA4" s="403"/>
      <c r="DB4" s="401">
        <v>4.5999999999999996</v>
      </c>
      <c r="DC4" s="402"/>
      <c r="DD4" s="402"/>
      <c r="DE4" s="402"/>
      <c r="DF4" s="402"/>
      <c r="DG4" s="402"/>
      <c r="DH4" s="402"/>
      <c r="DI4" s="403"/>
      <c r="DJ4" s="186"/>
      <c r="DK4" s="186"/>
      <c r="DL4" s="186"/>
      <c r="DM4" s="186"/>
      <c r="DN4" s="186"/>
      <c r="DO4" s="186"/>
    </row>
    <row r="5" spans="1:119" ht="18.75" customHeight="1" x14ac:dyDescent="0.15">
      <c r="A5" s="187"/>
      <c r="B5" s="411"/>
      <c r="C5" s="412"/>
      <c r="D5" s="412"/>
      <c r="E5" s="413"/>
      <c r="F5" s="413"/>
      <c r="G5" s="413"/>
      <c r="H5" s="413"/>
      <c r="I5" s="413"/>
      <c r="J5" s="413"/>
      <c r="K5" s="413"/>
      <c r="L5" s="413"/>
      <c r="M5" s="413"/>
      <c r="N5" s="413"/>
      <c r="O5" s="413"/>
      <c r="P5" s="413"/>
      <c r="Q5" s="413"/>
      <c r="R5" s="418"/>
      <c r="S5" s="418"/>
      <c r="T5" s="418"/>
      <c r="U5" s="418"/>
      <c r="V5" s="419"/>
      <c r="W5" s="422"/>
      <c r="X5" s="423"/>
      <c r="Y5" s="423"/>
      <c r="Z5" s="423"/>
      <c r="AA5" s="423"/>
      <c r="AB5" s="412"/>
      <c r="AC5" s="418"/>
      <c r="AD5" s="423"/>
      <c r="AE5" s="423"/>
      <c r="AF5" s="423"/>
      <c r="AG5" s="423"/>
      <c r="AH5" s="423"/>
      <c r="AI5" s="423"/>
      <c r="AJ5" s="423"/>
      <c r="AK5" s="423"/>
      <c r="AL5" s="425"/>
      <c r="AM5" s="461" t="s">
        <v>92</v>
      </c>
      <c r="AN5" s="462"/>
      <c r="AO5" s="462"/>
      <c r="AP5" s="462"/>
      <c r="AQ5" s="462"/>
      <c r="AR5" s="462"/>
      <c r="AS5" s="462"/>
      <c r="AT5" s="463"/>
      <c r="AU5" s="464" t="s">
        <v>93</v>
      </c>
      <c r="AV5" s="465"/>
      <c r="AW5" s="465"/>
      <c r="AX5" s="465"/>
      <c r="AY5" s="466" t="s">
        <v>94</v>
      </c>
      <c r="AZ5" s="467"/>
      <c r="BA5" s="467"/>
      <c r="BB5" s="467"/>
      <c r="BC5" s="467"/>
      <c r="BD5" s="467"/>
      <c r="BE5" s="467"/>
      <c r="BF5" s="467"/>
      <c r="BG5" s="467"/>
      <c r="BH5" s="467"/>
      <c r="BI5" s="467"/>
      <c r="BJ5" s="467"/>
      <c r="BK5" s="467"/>
      <c r="BL5" s="467"/>
      <c r="BM5" s="468"/>
      <c r="BN5" s="432">
        <v>7495352</v>
      </c>
      <c r="BO5" s="433"/>
      <c r="BP5" s="433"/>
      <c r="BQ5" s="433"/>
      <c r="BR5" s="433"/>
      <c r="BS5" s="433"/>
      <c r="BT5" s="433"/>
      <c r="BU5" s="434"/>
      <c r="BV5" s="432">
        <v>6088857</v>
      </c>
      <c r="BW5" s="433"/>
      <c r="BX5" s="433"/>
      <c r="BY5" s="433"/>
      <c r="BZ5" s="433"/>
      <c r="CA5" s="433"/>
      <c r="CB5" s="433"/>
      <c r="CC5" s="434"/>
      <c r="CD5" s="435" t="s">
        <v>95</v>
      </c>
      <c r="CE5" s="436"/>
      <c r="CF5" s="436"/>
      <c r="CG5" s="436"/>
      <c r="CH5" s="436"/>
      <c r="CI5" s="436"/>
      <c r="CJ5" s="436"/>
      <c r="CK5" s="436"/>
      <c r="CL5" s="436"/>
      <c r="CM5" s="436"/>
      <c r="CN5" s="436"/>
      <c r="CO5" s="436"/>
      <c r="CP5" s="436"/>
      <c r="CQ5" s="436"/>
      <c r="CR5" s="436"/>
      <c r="CS5" s="437"/>
      <c r="CT5" s="429">
        <v>96.9</v>
      </c>
      <c r="CU5" s="430"/>
      <c r="CV5" s="430"/>
      <c r="CW5" s="430"/>
      <c r="CX5" s="430"/>
      <c r="CY5" s="430"/>
      <c r="CZ5" s="430"/>
      <c r="DA5" s="431"/>
      <c r="DB5" s="429">
        <v>101.8</v>
      </c>
      <c r="DC5" s="430"/>
      <c r="DD5" s="430"/>
      <c r="DE5" s="430"/>
      <c r="DF5" s="430"/>
      <c r="DG5" s="430"/>
      <c r="DH5" s="430"/>
      <c r="DI5" s="431"/>
      <c r="DJ5" s="186"/>
      <c r="DK5" s="186"/>
      <c r="DL5" s="186"/>
      <c r="DM5" s="186"/>
      <c r="DN5" s="186"/>
      <c r="DO5" s="186"/>
    </row>
    <row r="6" spans="1:119" ht="18.75" customHeight="1" x14ac:dyDescent="0.15">
      <c r="A6" s="187"/>
      <c r="B6" s="438" t="s">
        <v>96</v>
      </c>
      <c r="C6" s="439"/>
      <c r="D6" s="439"/>
      <c r="E6" s="440"/>
      <c r="F6" s="440"/>
      <c r="G6" s="440"/>
      <c r="H6" s="440"/>
      <c r="I6" s="440"/>
      <c r="J6" s="440"/>
      <c r="K6" s="440"/>
      <c r="L6" s="440" t="s">
        <v>97</v>
      </c>
      <c r="M6" s="440"/>
      <c r="N6" s="440"/>
      <c r="O6" s="440"/>
      <c r="P6" s="440"/>
      <c r="Q6" s="440"/>
      <c r="R6" s="444"/>
      <c r="S6" s="444"/>
      <c r="T6" s="444"/>
      <c r="U6" s="444"/>
      <c r="V6" s="445"/>
      <c r="W6" s="448" t="s">
        <v>98</v>
      </c>
      <c r="X6" s="449"/>
      <c r="Y6" s="449"/>
      <c r="Z6" s="449"/>
      <c r="AA6" s="449"/>
      <c r="AB6" s="439"/>
      <c r="AC6" s="452" t="s">
        <v>99</v>
      </c>
      <c r="AD6" s="453"/>
      <c r="AE6" s="453"/>
      <c r="AF6" s="453"/>
      <c r="AG6" s="453"/>
      <c r="AH6" s="453"/>
      <c r="AI6" s="453"/>
      <c r="AJ6" s="453"/>
      <c r="AK6" s="453"/>
      <c r="AL6" s="454"/>
      <c r="AM6" s="461" t="s">
        <v>100</v>
      </c>
      <c r="AN6" s="462"/>
      <c r="AO6" s="462"/>
      <c r="AP6" s="462"/>
      <c r="AQ6" s="462"/>
      <c r="AR6" s="462"/>
      <c r="AS6" s="462"/>
      <c r="AT6" s="463"/>
      <c r="AU6" s="464" t="s">
        <v>101</v>
      </c>
      <c r="AV6" s="465"/>
      <c r="AW6" s="465"/>
      <c r="AX6" s="465"/>
      <c r="AY6" s="466" t="s">
        <v>102</v>
      </c>
      <c r="AZ6" s="467"/>
      <c r="BA6" s="467"/>
      <c r="BB6" s="467"/>
      <c r="BC6" s="467"/>
      <c r="BD6" s="467"/>
      <c r="BE6" s="467"/>
      <c r="BF6" s="467"/>
      <c r="BG6" s="467"/>
      <c r="BH6" s="467"/>
      <c r="BI6" s="467"/>
      <c r="BJ6" s="467"/>
      <c r="BK6" s="467"/>
      <c r="BL6" s="467"/>
      <c r="BM6" s="468"/>
      <c r="BN6" s="432">
        <v>365138</v>
      </c>
      <c r="BO6" s="433"/>
      <c r="BP6" s="433"/>
      <c r="BQ6" s="433"/>
      <c r="BR6" s="433"/>
      <c r="BS6" s="433"/>
      <c r="BT6" s="433"/>
      <c r="BU6" s="434"/>
      <c r="BV6" s="432">
        <v>223124</v>
      </c>
      <c r="BW6" s="433"/>
      <c r="BX6" s="433"/>
      <c r="BY6" s="433"/>
      <c r="BZ6" s="433"/>
      <c r="CA6" s="433"/>
      <c r="CB6" s="433"/>
      <c r="CC6" s="434"/>
      <c r="CD6" s="435" t="s">
        <v>103</v>
      </c>
      <c r="CE6" s="436"/>
      <c r="CF6" s="436"/>
      <c r="CG6" s="436"/>
      <c r="CH6" s="436"/>
      <c r="CI6" s="436"/>
      <c r="CJ6" s="436"/>
      <c r="CK6" s="436"/>
      <c r="CL6" s="436"/>
      <c r="CM6" s="436"/>
      <c r="CN6" s="436"/>
      <c r="CO6" s="436"/>
      <c r="CP6" s="436"/>
      <c r="CQ6" s="436"/>
      <c r="CR6" s="436"/>
      <c r="CS6" s="437"/>
      <c r="CT6" s="469">
        <v>100.8</v>
      </c>
      <c r="CU6" s="470"/>
      <c r="CV6" s="470"/>
      <c r="CW6" s="470"/>
      <c r="CX6" s="470"/>
      <c r="CY6" s="470"/>
      <c r="CZ6" s="470"/>
      <c r="DA6" s="471"/>
      <c r="DB6" s="469">
        <v>106.1</v>
      </c>
      <c r="DC6" s="470"/>
      <c r="DD6" s="470"/>
      <c r="DE6" s="470"/>
      <c r="DF6" s="470"/>
      <c r="DG6" s="470"/>
      <c r="DH6" s="470"/>
      <c r="DI6" s="471"/>
      <c r="DJ6" s="186"/>
      <c r="DK6" s="186"/>
      <c r="DL6" s="186"/>
      <c r="DM6" s="186"/>
      <c r="DN6" s="186"/>
      <c r="DO6" s="186"/>
    </row>
    <row r="7" spans="1:119" ht="18.75" customHeight="1" x14ac:dyDescent="0.15">
      <c r="A7" s="187"/>
      <c r="B7" s="408"/>
      <c r="C7" s="409"/>
      <c r="D7" s="409"/>
      <c r="E7" s="410"/>
      <c r="F7" s="410"/>
      <c r="G7" s="410"/>
      <c r="H7" s="410"/>
      <c r="I7" s="410"/>
      <c r="J7" s="410"/>
      <c r="K7" s="410"/>
      <c r="L7" s="410"/>
      <c r="M7" s="410"/>
      <c r="N7" s="410"/>
      <c r="O7" s="410"/>
      <c r="P7" s="410"/>
      <c r="Q7" s="410"/>
      <c r="R7" s="416"/>
      <c r="S7" s="416"/>
      <c r="T7" s="416"/>
      <c r="U7" s="416"/>
      <c r="V7" s="417"/>
      <c r="W7" s="420"/>
      <c r="X7" s="421"/>
      <c r="Y7" s="421"/>
      <c r="Z7" s="421"/>
      <c r="AA7" s="421"/>
      <c r="AB7" s="409"/>
      <c r="AC7" s="455"/>
      <c r="AD7" s="456"/>
      <c r="AE7" s="456"/>
      <c r="AF7" s="456"/>
      <c r="AG7" s="456"/>
      <c r="AH7" s="456"/>
      <c r="AI7" s="456"/>
      <c r="AJ7" s="456"/>
      <c r="AK7" s="456"/>
      <c r="AL7" s="457"/>
      <c r="AM7" s="461" t="s">
        <v>104</v>
      </c>
      <c r="AN7" s="462"/>
      <c r="AO7" s="462"/>
      <c r="AP7" s="462"/>
      <c r="AQ7" s="462"/>
      <c r="AR7" s="462"/>
      <c r="AS7" s="462"/>
      <c r="AT7" s="463"/>
      <c r="AU7" s="464" t="s">
        <v>93</v>
      </c>
      <c r="AV7" s="465"/>
      <c r="AW7" s="465"/>
      <c r="AX7" s="465"/>
      <c r="AY7" s="466" t="s">
        <v>105</v>
      </c>
      <c r="AZ7" s="467"/>
      <c r="BA7" s="467"/>
      <c r="BB7" s="467"/>
      <c r="BC7" s="467"/>
      <c r="BD7" s="467"/>
      <c r="BE7" s="467"/>
      <c r="BF7" s="467"/>
      <c r="BG7" s="467"/>
      <c r="BH7" s="467"/>
      <c r="BI7" s="467"/>
      <c r="BJ7" s="467"/>
      <c r="BK7" s="467"/>
      <c r="BL7" s="467"/>
      <c r="BM7" s="468"/>
      <c r="BN7" s="432">
        <v>194333</v>
      </c>
      <c r="BO7" s="433"/>
      <c r="BP7" s="433"/>
      <c r="BQ7" s="433"/>
      <c r="BR7" s="433"/>
      <c r="BS7" s="433"/>
      <c r="BT7" s="433"/>
      <c r="BU7" s="434"/>
      <c r="BV7" s="432">
        <v>68882</v>
      </c>
      <c r="BW7" s="433"/>
      <c r="BX7" s="433"/>
      <c r="BY7" s="433"/>
      <c r="BZ7" s="433"/>
      <c r="CA7" s="433"/>
      <c r="CB7" s="433"/>
      <c r="CC7" s="434"/>
      <c r="CD7" s="435" t="s">
        <v>106</v>
      </c>
      <c r="CE7" s="436"/>
      <c r="CF7" s="436"/>
      <c r="CG7" s="436"/>
      <c r="CH7" s="436"/>
      <c r="CI7" s="436"/>
      <c r="CJ7" s="436"/>
      <c r="CK7" s="436"/>
      <c r="CL7" s="436"/>
      <c r="CM7" s="436"/>
      <c r="CN7" s="436"/>
      <c r="CO7" s="436"/>
      <c r="CP7" s="436"/>
      <c r="CQ7" s="436"/>
      <c r="CR7" s="436"/>
      <c r="CS7" s="437"/>
      <c r="CT7" s="432">
        <v>3504905</v>
      </c>
      <c r="CU7" s="433"/>
      <c r="CV7" s="433"/>
      <c r="CW7" s="433"/>
      <c r="CX7" s="433"/>
      <c r="CY7" s="433"/>
      <c r="CZ7" s="433"/>
      <c r="DA7" s="434"/>
      <c r="DB7" s="432">
        <v>3323358</v>
      </c>
      <c r="DC7" s="433"/>
      <c r="DD7" s="433"/>
      <c r="DE7" s="433"/>
      <c r="DF7" s="433"/>
      <c r="DG7" s="433"/>
      <c r="DH7" s="433"/>
      <c r="DI7" s="434"/>
      <c r="DJ7" s="186"/>
      <c r="DK7" s="186"/>
      <c r="DL7" s="186"/>
      <c r="DM7" s="186"/>
      <c r="DN7" s="186"/>
      <c r="DO7" s="186"/>
    </row>
    <row r="8" spans="1:119" ht="18.75" customHeight="1" thickBot="1" x14ac:dyDescent="0.2">
      <c r="A8" s="187"/>
      <c r="B8" s="441"/>
      <c r="C8" s="442"/>
      <c r="D8" s="442"/>
      <c r="E8" s="443"/>
      <c r="F8" s="443"/>
      <c r="G8" s="443"/>
      <c r="H8" s="443"/>
      <c r="I8" s="443"/>
      <c r="J8" s="443"/>
      <c r="K8" s="443"/>
      <c r="L8" s="443"/>
      <c r="M8" s="443"/>
      <c r="N8" s="443"/>
      <c r="O8" s="443"/>
      <c r="P8" s="443"/>
      <c r="Q8" s="443"/>
      <c r="R8" s="446"/>
      <c r="S8" s="446"/>
      <c r="T8" s="446"/>
      <c r="U8" s="446"/>
      <c r="V8" s="447"/>
      <c r="W8" s="450"/>
      <c r="X8" s="451"/>
      <c r="Y8" s="451"/>
      <c r="Z8" s="451"/>
      <c r="AA8" s="451"/>
      <c r="AB8" s="442"/>
      <c r="AC8" s="458"/>
      <c r="AD8" s="459"/>
      <c r="AE8" s="459"/>
      <c r="AF8" s="459"/>
      <c r="AG8" s="459"/>
      <c r="AH8" s="459"/>
      <c r="AI8" s="459"/>
      <c r="AJ8" s="459"/>
      <c r="AK8" s="459"/>
      <c r="AL8" s="460"/>
      <c r="AM8" s="461" t="s">
        <v>107</v>
      </c>
      <c r="AN8" s="462"/>
      <c r="AO8" s="462"/>
      <c r="AP8" s="462"/>
      <c r="AQ8" s="462"/>
      <c r="AR8" s="462"/>
      <c r="AS8" s="462"/>
      <c r="AT8" s="463"/>
      <c r="AU8" s="464" t="s">
        <v>108</v>
      </c>
      <c r="AV8" s="465"/>
      <c r="AW8" s="465"/>
      <c r="AX8" s="465"/>
      <c r="AY8" s="466" t="s">
        <v>109</v>
      </c>
      <c r="AZ8" s="467"/>
      <c r="BA8" s="467"/>
      <c r="BB8" s="467"/>
      <c r="BC8" s="467"/>
      <c r="BD8" s="467"/>
      <c r="BE8" s="467"/>
      <c r="BF8" s="467"/>
      <c r="BG8" s="467"/>
      <c r="BH8" s="467"/>
      <c r="BI8" s="467"/>
      <c r="BJ8" s="467"/>
      <c r="BK8" s="467"/>
      <c r="BL8" s="467"/>
      <c r="BM8" s="468"/>
      <c r="BN8" s="432">
        <v>170805</v>
      </c>
      <c r="BO8" s="433"/>
      <c r="BP8" s="433"/>
      <c r="BQ8" s="433"/>
      <c r="BR8" s="433"/>
      <c r="BS8" s="433"/>
      <c r="BT8" s="433"/>
      <c r="BU8" s="434"/>
      <c r="BV8" s="432">
        <v>154242</v>
      </c>
      <c r="BW8" s="433"/>
      <c r="BX8" s="433"/>
      <c r="BY8" s="433"/>
      <c r="BZ8" s="433"/>
      <c r="CA8" s="433"/>
      <c r="CB8" s="433"/>
      <c r="CC8" s="434"/>
      <c r="CD8" s="435" t="s">
        <v>110</v>
      </c>
      <c r="CE8" s="436"/>
      <c r="CF8" s="436"/>
      <c r="CG8" s="436"/>
      <c r="CH8" s="436"/>
      <c r="CI8" s="436"/>
      <c r="CJ8" s="436"/>
      <c r="CK8" s="436"/>
      <c r="CL8" s="436"/>
      <c r="CM8" s="436"/>
      <c r="CN8" s="436"/>
      <c r="CO8" s="436"/>
      <c r="CP8" s="436"/>
      <c r="CQ8" s="436"/>
      <c r="CR8" s="436"/>
      <c r="CS8" s="437"/>
      <c r="CT8" s="472">
        <v>0.39</v>
      </c>
      <c r="CU8" s="473"/>
      <c r="CV8" s="473"/>
      <c r="CW8" s="473"/>
      <c r="CX8" s="473"/>
      <c r="CY8" s="473"/>
      <c r="CZ8" s="473"/>
      <c r="DA8" s="474"/>
      <c r="DB8" s="472">
        <v>0.39</v>
      </c>
      <c r="DC8" s="473"/>
      <c r="DD8" s="473"/>
      <c r="DE8" s="473"/>
      <c r="DF8" s="473"/>
      <c r="DG8" s="473"/>
      <c r="DH8" s="473"/>
      <c r="DI8" s="474"/>
      <c r="DJ8" s="186"/>
      <c r="DK8" s="186"/>
      <c r="DL8" s="186"/>
      <c r="DM8" s="186"/>
      <c r="DN8" s="186"/>
      <c r="DO8" s="186"/>
    </row>
    <row r="9" spans="1:119" ht="18.75" customHeight="1" thickBot="1" x14ac:dyDescent="0.2">
      <c r="A9" s="187"/>
      <c r="B9" s="426" t="s">
        <v>111</v>
      </c>
      <c r="C9" s="427"/>
      <c r="D9" s="427"/>
      <c r="E9" s="427"/>
      <c r="F9" s="427"/>
      <c r="G9" s="427"/>
      <c r="H9" s="427"/>
      <c r="I9" s="427"/>
      <c r="J9" s="427"/>
      <c r="K9" s="475"/>
      <c r="L9" s="476" t="s">
        <v>112</v>
      </c>
      <c r="M9" s="477"/>
      <c r="N9" s="477"/>
      <c r="O9" s="477"/>
      <c r="P9" s="477"/>
      <c r="Q9" s="478"/>
      <c r="R9" s="479">
        <v>9079</v>
      </c>
      <c r="S9" s="480"/>
      <c r="T9" s="480"/>
      <c r="U9" s="480"/>
      <c r="V9" s="481"/>
      <c r="W9" s="389" t="s">
        <v>113</v>
      </c>
      <c r="X9" s="390"/>
      <c r="Y9" s="390"/>
      <c r="Z9" s="390"/>
      <c r="AA9" s="390"/>
      <c r="AB9" s="390"/>
      <c r="AC9" s="390"/>
      <c r="AD9" s="390"/>
      <c r="AE9" s="390"/>
      <c r="AF9" s="390"/>
      <c r="AG9" s="390"/>
      <c r="AH9" s="390"/>
      <c r="AI9" s="390"/>
      <c r="AJ9" s="390"/>
      <c r="AK9" s="390"/>
      <c r="AL9" s="391"/>
      <c r="AM9" s="461" t="s">
        <v>114</v>
      </c>
      <c r="AN9" s="462"/>
      <c r="AO9" s="462"/>
      <c r="AP9" s="462"/>
      <c r="AQ9" s="462"/>
      <c r="AR9" s="462"/>
      <c r="AS9" s="462"/>
      <c r="AT9" s="463"/>
      <c r="AU9" s="464" t="s">
        <v>115</v>
      </c>
      <c r="AV9" s="465"/>
      <c r="AW9" s="465"/>
      <c r="AX9" s="465"/>
      <c r="AY9" s="466" t="s">
        <v>116</v>
      </c>
      <c r="AZ9" s="467"/>
      <c r="BA9" s="467"/>
      <c r="BB9" s="467"/>
      <c r="BC9" s="467"/>
      <c r="BD9" s="467"/>
      <c r="BE9" s="467"/>
      <c r="BF9" s="467"/>
      <c r="BG9" s="467"/>
      <c r="BH9" s="467"/>
      <c r="BI9" s="467"/>
      <c r="BJ9" s="467"/>
      <c r="BK9" s="467"/>
      <c r="BL9" s="467"/>
      <c r="BM9" s="468"/>
      <c r="BN9" s="432">
        <v>16563</v>
      </c>
      <c r="BO9" s="433"/>
      <c r="BP9" s="433"/>
      <c r="BQ9" s="433"/>
      <c r="BR9" s="433"/>
      <c r="BS9" s="433"/>
      <c r="BT9" s="433"/>
      <c r="BU9" s="434"/>
      <c r="BV9" s="432">
        <v>4798</v>
      </c>
      <c r="BW9" s="433"/>
      <c r="BX9" s="433"/>
      <c r="BY9" s="433"/>
      <c r="BZ9" s="433"/>
      <c r="CA9" s="433"/>
      <c r="CB9" s="433"/>
      <c r="CC9" s="434"/>
      <c r="CD9" s="435" t="s">
        <v>117</v>
      </c>
      <c r="CE9" s="436"/>
      <c r="CF9" s="436"/>
      <c r="CG9" s="436"/>
      <c r="CH9" s="436"/>
      <c r="CI9" s="436"/>
      <c r="CJ9" s="436"/>
      <c r="CK9" s="436"/>
      <c r="CL9" s="436"/>
      <c r="CM9" s="436"/>
      <c r="CN9" s="436"/>
      <c r="CO9" s="436"/>
      <c r="CP9" s="436"/>
      <c r="CQ9" s="436"/>
      <c r="CR9" s="436"/>
      <c r="CS9" s="437"/>
      <c r="CT9" s="429">
        <v>11.4</v>
      </c>
      <c r="CU9" s="430"/>
      <c r="CV9" s="430"/>
      <c r="CW9" s="430"/>
      <c r="CX9" s="430"/>
      <c r="CY9" s="430"/>
      <c r="CZ9" s="430"/>
      <c r="DA9" s="431"/>
      <c r="DB9" s="429">
        <v>12.1</v>
      </c>
      <c r="DC9" s="430"/>
      <c r="DD9" s="430"/>
      <c r="DE9" s="430"/>
      <c r="DF9" s="430"/>
      <c r="DG9" s="430"/>
      <c r="DH9" s="430"/>
      <c r="DI9" s="431"/>
      <c r="DJ9" s="186"/>
      <c r="DK9" s="186"/>
      <c r="DL9" s="186"/>
      <c r="DM9" s="186"/>
      <c r="DN9" s="186"/>
      <c r="DO9" s="186"/>
    </row>
    <row r="10" spans="1:119" ht="18.75" customHeight="1" thickBot="1" x14ac:dyDescent="0.2">
      <c r="A10" s="187"/>
      <c r="B10" s="426"/>
      <c r="C10" s="427"/>
      <c r="D10" s="427"/>
      <c r="E10" s="427"/>
      <c r="F10" s="427"/>
      <c r="G10" s="427"/>
      <c r="H10" s="427"/>
      <c r="I10" s="427"/>
      <c r="J10" s="427"/>
      <c r="K10" s="475"/>
      <c r="L10" s="482" t="s">
        <v>118</v>
      </c>
      <c r="M10" s="462"/>
      <c r="N10" s="462"/>
      <c r="O10" s="462"/>
      <c r="P10" s="462"/>
      <c r="Q10" s="463"/>
      <c r="R10" s="483">
        <v>10256</v>
      </c>
      <c r="S10" s="484"/>
      <c r="T10" s="484"/>
      <c r="U10" s="484"/>
      <c r="V10" s="485"/>
      <c r="W10" s="420"/>
      <c r="X10" s="421"/>
      <c r="Y10" s="421"/>
      <c r="Z10" s="421"/>
      <c r="AA10" s="421"/>
      <c r="AB10" s="421"/>
      <c r="AC10" s="421"/>
      <c r="AD10" s="421"/>
      <c r="AE10" s="421"/>
      <c r="AF10" s="421"/>
      <c r="AG10" s="421"/>
      <c r="AH10" s="421"/>
      <c r="AI10" s="421"/>
      <c r="AJ10" s="421"/>
      <c r="AK10" s="421"/>
      <c r="AL10" s="424"/>
      <c r="AM10" s="461" t="s">
        <v>119</v>
      </c>
      <c r="AN10" s="462"/>
      <c r="AO10" s="462"/>
      <c r="AP10" s="462"/>
      <c r="AQ10" s="462"/>
      <c r="AR10" s="462"/>
      <c r="AS10" s="462"/>
      <c r="AT10" s="463"/>
      <c r="AU10" s="464" t="s">
        <v>120</v>
      </c>
      <c r="AV10" s="465"/>
      <c r="AW10" s="465"/>
      <c r="AX10" s="465"/>
      <c r="AY10" s="466" t="s">
        <v>121</v>
      </c>
      <c r="AZ10" s="467"/>
      <c r="BA10" s="467"/>
      <c r="BB10" s="467"/>
      <c r="BC10" s="467"/>
      <c r="BD10" s="467"/>
      <c r="BE10" s="467"/>
      <c r="BF10" s="467"/>
      <c r="BG10" s="467"/>
      <c r="BH10" s="467"/>
      <c r="BI10" s="467"/>
      <c r="BJ10" s="467"/>
      <c r="BK10" s="467"/>
      <c r="BL10" s="467"/>
      <c r="BM10" s="468"/>
      <c r="BN10" s="432">
        <v>147470</v>
      </c>
      <c r="BO10" s="433"/>
      <c r="BP10" s="433"/>
      <c r="BQ10" s="433"/>
      <c r="BR10" s="433"/>
      <c r="BS10" s="433"/>
      <c r="BT10" s="433"/>
      <c r="BU10" s="434"/>
      <c r="BV10" s="432">
        <v>118011</v>
      </c>
      <c r="BW10" s="433"/>
      <c r="BX10" s="433"/>
      <c r="BY10" s="433"/>
      <c r="BZ10" s="433"/>
      <c r="CA10" s="433"/>
      <c r="CB10" s="433"/>
      <c r="CC10" s="434"/>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6"/>
      <c r="C11" s="427"/>
      <c r="D11" s="427"/>
      <c r="E11" s="427"/>
      <c r="F11" s="427"/>
      <c r="G11" s="427"/>
      <c r="H11" s="427"/>
      <c r="I11" s="427"/>
      <c r="J11" s="427"/>
      <c r="K11" s="475"/>
      <c r="L11" s="486" t="s">
        <v>123</v>
      </c>
      <c r="M11" s="487"/>
      <c r="N11" s="487"/>
      <c r="O11" s="487"/>
      <c r="P11" s="487"/>
      <c r="Q11" s="488"/>
      <c r="R11" s="489" t="s">
        <v>124</v>
      </c>
      <c r="S11" s="490"/>
      <c r="T11" s="490"/>
      <c r="U11" s="490"/>
      <c r="V11" s="491"/>
      <c r="W11" s="420"/>
      <c r="X11" s="421"/>
      <c r="Y11" s="421"/>
      <c r="Z11" s="421"/>
      <c r="AA11" s="421"/>
      <c r="AB11" s="421"/>
      <c r="AC11" s="421"/>
      <c r="AD11" s="421"/>
      <c r="AE11" s="421"/>
      <c r="AF11" s="421"/>
      <c r="AG11" s="421"/>
      <c r="AH11" s="421"/>
      <c r="AI11" s="421"/>
      <c r="AJ11" s="421"/>
      <c r="AK11" s="421"/>
      <c r="AL11" s="424"/>
      <c r="AM11" s="461" t="s">
        <v>125</v>
      </c>
      <c r="AN11" s="462"/>
      <c r="AO11" s="462"/>
      <c r="AP11" s="462"/>
      <c r="AQ11" s="462"/>
      <c r="AR11" s="462"/>
      <c r="AS11" s="462"/>
      <c r="AT11" s="463"/>
      <c r="AU11" s="464" t="s">
        <v>101</v>
      </c>
      <c r="AV11" s="465"/>
      <c r="AW11" s="465"/>
      <c r="AX11" s="465"/>
      <c r="AY11" s="466" t="s">
        <v>126</v>
      </c>
      <c r="AZ11" s="467"/>
      <c r="BA11" s="467"/>
      <c r="BB11" s="467"/>
      <c r="BC11" s="467"/>
      <c r="BD11" s="467"/>
      <c r="BE11" s="467"/>
      <c r="BF11" s="467"/>
      <c r="BG11" s="467"/>
      <c r="BH11" s="467"/>
      <c r="BI11" s="467"/>
      <c r="BJ11" s="467"/>
      <c r="BK11" s="467"/>
      <c r="BL11" s="467"/>
      <c r="BM11" s="468"/>
      <c r="BN11" s="432">
        <v>0</v>
      </c>
      <c r="BO11" s="433"/>
      <c r="BP11" s="433"/>
      <c r="BQ11" s="433"/>
      <c r="BR11" s="433"/>
      <c r="BS11" s="433"/>
      <c r="BT11" s="433"/>
      <c r="BU11" s="434"/>
      <c r="BV11" s="432">
        <v>0</v>
      </c>
      <c r="BW11" s="433"/>
      <c r="BX11" s="433"/>
      <c r="BY11" s="433"/>
      <c r="BZ11" s="433"/>
      <c r="CA11" s="433"/>
      <c r="CB11" s="433"/>
      <c r="CC11" s="434"/>
      <c r="CD11" s="435" t="s">
        <v>127</v>
      </c>
      <c r="CE11" s="436"/>
      <c r="CF11" s="436"/>
      <c r="CG11" s="436"/>
      <c r="CH11" s="436"/>
      <c r="CI11" s="436"/>
      <c r="CJ11" s="436"/>
      <c r="CK11" s="436"/>
      <c r="CL11" s="436"/>
      <c r="CM11" s="436"/>
      <c r="CN11" s="436"/>
      <c r="CO11" s="436"/>
      <c r="CP11" s="436"/>
      <c r="CQ11" s="436"/>
      <c r="CR11" s="436"/>
      <c r="CS11" s="437"/>
      <c r="CT11" s="472" t="s">
        <v>128</v>
      </c>
      <c r="CU11" s="473"/>
      <c r="CV11" s="473"/>
      <c r="CW11" s="473"/>
      <c r="CX11" s="473"/>
      <c r="CY11" s="473"/>
      <c r="CZ11" s="473"/>
      <c r="DA11" s="474"/>
      <c r="DB11" s="472" t="s">
        <v>129</v>
      </c>
      <c r="DC11" s="473"/>
      <c r="DD11" s="473"/>
      <c r="DE11" s="473"/>
      <c r="DF11" s="473"/>
      <c r="DG11" s="473"/>
      <c r="DH11" s="473"/>
      <c r="DI11" s="474"/>
      <c r="DJ11" s="186"/>
      <c r="DK11" s="186"/>
      <c r="DL11" s="186"/>
      <c r="DM11" s="186"/>
      <c r="DN11" s="186"/>
      <c r="DO11" s="186"/>
    </row>
    <row r="12" spans="1:119" ht="18.75" customHeight="1" x14ac:dyDescent="0.15">
      <c r="A12" s="187"/>
      <c r="B12" s="492" t="s">
        <v>130</v>
      </c>
      <c r="C12" s="493"/>
      <c r="D12" s="493"/>
      <c r="E12" s="493"/>
      <c r="F12" s="493"/>
      <c r="G12" s="493"/>
      <c r="H12" s="493"/>
      <c r="I12" s="493"/>
      <c r="J12" s="493"/>
      <c r="K12" s="494"/>
      <c r="L12" s="501" t="s">
        <v>131</v>
      </c>
      <c r="M12" s="502"/>
      <c r="N12" s="502"/>
      <c r="O12" s="502"/>
      <c r="P12" s="502"/>
      <c r="Q12" s="503"/>
      <c r="R12" s="504">
        <v>9709</v>
      </c>
      <c r="S12" s="505"/>
      <c r="T12" s="505"/>
      <c r="U12" s="505"/>
      <c r="V12" s="506"/>
      <c r="W12" s="507" t="s">
        <v>1</v>
      </c>
      <c r="X12" s="465"/>
      <c r="Y12" s="465"/>
      <c r="Z12" s="465"/>
      <c r="AA12" s="465"/>
      <c r="AB12" s="508"/>
      <c r="AC12" s="509" t="s">
        <v>132</v>
      </c>
      <c r="AD12" s="510"/>
      <c r="AE12" s="510"/>
      <c r="AF12" s="510"/>
      <c r="AG12" s="511"/>
      <c r="AH12" s="509" t="s">
        <v>133</v>
      </c>
      <c r="AI12" s="510"/>
      <c r="AJ12" s="510"/>
      <c r="AK12" s="510"/>
      <c r="AL12" s="512"/>
      <c r="AM12" s="461" t="s">
        <v>134</v>
      </c>
      <c r="AN12" s="462"/>
      <c r="AO12" s="462"/>
      <c r="AP12" s="462"/>
      <c r="AQ12" s="462"/>
      <c r="AR12" s="462"/>
      <c r="AS12" s="462"/>
      <c r="AT12" s="463"/>
      <c r="AU12" s="464" t="s">
        <v>135</v>
      </c>
      <c r="AV12" s="465"/>
      <c r="AW12" s="465"/>
      <c r="AX12" s="465"/>
      <c r="AY12" s="466" t="s">
        <v>136</v>
      </c>
      <c r="AZ12" s="467"/>
      <c r="BA12" s="467"/>
      <c r="BB12" s="467"/>
      <c r="BC12" s="467"/>
      <c r="BD12" s="467"/>
      <c r="BE12" s="467"/>
      <c r="BF12" s="467"/>
      <c r="BG12" s="467"/>
      <c r="BH12" s="467"/>
      <c r="BI12" s="467"/>
      <c r="BJ12" s="467"/>
      <c r="BK12" s="467"/>
      <c r="BL12" s="467"/>
      <c r="BM12" s="468"/>
      <c r="BN12" s="432">
        <v>250000</v>
      </c>
      <c r="BO12" s="433"/>
      <c r="BP12" s="433"/>
      <c r="BQ12" s="433"/>
      <c r="BR12" s="433"/>
      <c r="BS12" s="433"/>
      <c r="BT12" s="433"/>
      <c r="BU12" s="434"/>
      <c r="BV12" s="432">
        <v>270000</v>
      </c>
      <c r="BW12" s="433"/>
      <c r="BX12" s="433"/>
      <c r="BY12" s="433"/>
      <c r="BZ12" s="433"/>
      <c r="CA12" s="433"/>
      <c r="CB12" s="433"/>
      <c r="CC12" s="434"/>
      <c r="CD12" s="435" t="s">
        <v>137</v>
      </c>
      <c r="CE12" s="436"/>
      <c r="CF12" s="436"/>
      <c r="CG12" s="436"/>
      <c r="CH12" s="436"/>
      <c r="CI12" s="436"/>
      <c r="CJ12" s="436"/>
      <c r="CK12" s="436"/>
      <c r="CL12" s="436"/>
      <c r="CM12" s="436"/>
      <c r="CN12" s="436"/>
      <c r="CO12" s="436"/>
      <c r="CP12" s="436"/>
      <c r="CQ12" s="436"/>
      <c r="CR12" s="436"/>
      <c r="CS12" s="437"/>
      <c r="CT12" s="472" t="s">
        <v>138</v>
      </c>
      <c r="CU12" s="473"/>
      <c r="CV12" s="473"/>
      <c r="CW12" s="473"/>
      <c r="CX12" s="473"/>
      <c r="CY12" s="473"/>
      <c r="CZ12" s="473"/>
      <c r="DA12" s="474"/>
      <c r="DB12" s="472" t="s">
        <v>138</v>
      </c>
      <c r="DC12" s="473"/>
      <c r="DD12" s="473"/>
      <c r="DE12" s="473"/>
      <c r="DF12" s="473"/>
      <c r="DG12" s="473"/>
      <c r="DH12" s="473"/>
      <c r="DI12" s="474"/>
      <c r="DJ12" s="186"/>
      <c r="DK12" s="186"/>
      <c r="DL12" s="186"/>
      <c r="DM12" s="186"/>
      <c r="DN12" s="186"/>
      <c r="DO12" s="186"/>
    </row>
    <row r="13" spans="1:119" ht="18.75" customHeight="1" x14ac:dyDescent="0.15">
      <c r="A13" s="187"/>
      <c r="B13" s="495"/>
      <c r="C13" s="496"/>
      <c r="D13" s="496"/>
      <c r="E13" s="496"/>
      <c r="F13" s="496"/>
      <c r="G13" s="496"/>
      <c r="H13" s="496"/>
      <c r="I13" s="496"/>
      <c r="J13" s="496"/>
      <c r="K13" s="497"/>
      <c r="L13" s="197"/>
      <c r="M13" s="523" t="s">
        <v>139</v>
      </c>
      <c r="N13" s="524"/>
      <c r="O13" s="524"/>
      <c r="P13" s="524"/>
      <c r="Q13" s="525"/>
      <c r="R13" s="516">
        <v>9596</v>
      </c>
      <c r="S13" s="517"/>
      <c r="T13" s="517"/>
      <c r="U13" s="517"/>
      <c r="V13" s="518"/>
      <c r="W13" s="448" t="s">
        <v>140</v>
      </c>
      <c r="X13" s="449"/>
      <c r="Y13" s="449"/>
      <c r="Z13" s="449"/>
      <c r="AA13" s="449"/>
      <c r="AB13" s="439"/>
      <c r="AC13" s="483">
        <v>527</v>
      </c>
      <c r="AD13" s="484"/>
      <c r="AE13" s="484"/>
      <c r="AF13" s="484"/>
      <c r="AG13" s="526"/>
      <c r="AH13" s="483">
        <v>507</v>
      </c>
      <c r="AI13" s="484"/>
      <c r="AJ13" s="484"/>
      <c r="AK13" s="484"/>
      <c r="AL13" s="485"/>
      <c r="AM13" s="461" t="s">
        <v>141</v>
      </c>
      <c r="AN13" s="462"/>
      <c r="AO13" s="462"/>
      <c r="AP13" s="462"/>
      <c r="AQ13" s="462"/>
      <c r="AR13" s="462"/>
      <c r="AS13" s="462"/>
      <c r="AT13" s="463"/>
      <c r="AU13" s="464" t="s">
        <v>142</v>
      </c>
      <c r="AV13" s="465"/>
      <c r="AW13" s="465"/>
      <c r="AX13" s="465"/>
      <c r="AY13" s="466" t="s">
        <v>143</v>
      </c>
      <c r="AZ13" s="467"/>
      <c r="BA13" s="467"/>
      <c r="BB13" s="467"/>
      <c r="BC13" s="467"/>
      <c r="BD13" s="467"/>
      <c r="BE13" s="467"/>
      <c r="BF13" s="467"/>
      <c r="BG13" s="467"/>
      <c r="BH13" s="467"/>
      <c r="BI13" s="467"/>
      <c r="BJ13" s="467"/>
      <c r="BK13" s="467"/>
      <c r="BL13" s="467"/>
      <c r="BM13" s="468"/>
      <c r="BN13" s="432">
        <v>-85967</v>
      </c>
      <c r="BO13" s="433"/>
      <c r="BP13" s="433"/>
      <c r="BQ13" s="433"/>
      <c r="BR13" s="433"/>
      <c r="BS13" s="433"/>
      <c r="BT13" s="433"/>
      <c r="BU13" s="434"/>
      <c r="BV13" s="432">
        <v>-147191</v>
      </c>
      <c r="BW13" s="433"/>
      <c r="BX13" s="433"/>
      <c r="BY13" s="433"/>
      <c r="BZ13" s="433"/>
      <c r="CA13" s="433"/>
      <c r="CB13" s="433"/>
      <c r="CC13" s="434"/>
      <c r="CD13" s="435" t="s">
        <v>144</v>
      </c>
      <c r="CE13" s="436"/>
      <c r="CF13" s="436"/>
      <c r="CG13" s="436"/>
      <c r="CH13" s="436"/>
      <c r="CI13" s="436"/>
      <c r="CJ13" s="436"/>
      <c r="CK13" s="436"/>
      <c r="CL13" s="436"/>
      <c r="CM13" s="436"/>
      <c r="CN13" s="436"/>
      <c r="CO13" s="436"/>
      <c r="CP13" s="436"/>
      <c r="CQ13" s="436"/>
      <c r="CR13" s="436"/>
      <c r="CS13" s="437"/>
      <c r="CT13" s="429">
        <v>15.3</v>
      </c>
      <c r="CU13" s="430"/>
      <c r="CV13" s="430"/>
      <c r="CW13" s="430"/>
      <c r="CX13" s="430"/>
      <c r="CY13" s="430"/>
      <c r="CZ13" s="430"/>
      <c r="DA13" s="431"/>
      <c r="DB13" s="429">
        <v>15.5</v>
      </c>
      <c r="DC13" s="430"/>
      <c r="DD13" s="430"/>
      <c r="DE13" s="430"/>
      <c r="DF13" s="430"/>
      <c r="DG13" s="430"/>
      <c r="DH13" s="430"/>
      <c r="DI13" s="431"/>
      <c r="DJ13" s="186"/>
      <c r="DK13" s="186"/>
      <c r="DL13" s="186"/>
      <c r="DM13" s="186"/>
      <c r="DN13" s="186"/>
      <c r="DO13" s="186"/>
    </row>
    <row r="14" spans="1:119" ht="18.75" customHeight="1" thickBot="1" x14ac:dyDescent="0.2">
      <c r="A14" s="187"/>
      <c r="B14" s="495"/>
      <c r="C14" s="496"/>
      <c r="D14" s="496"/>
      <c r="E14" s="496"/>
      <c r="F14" s="496"/>
      <c r="G14" s="496"/>
      <c r="H14" s="496"/>
      <c r="I14" s="496"/>
      <c r="J14" s="496"/>
      <c r="K14" s="497"/>
      <c r="L14" s="513" t="s">
        <v>145</v>
      </c>
      <c r="M14" s="514"/>
      <c r="N14" s="514"/>
      <c r="O14" s="514"/>
      <c r="P14" s="514"/>
      <c r="Q14" s="515"/>
      <c r="R14" s="516">
        <v>9885</v>
      </c>
      <c r="S14" s="517"/>
      <c r="T14" s="517"/>
      <c r="U14" s="517"/>
      <c r="V14" s="518"/>
      <c r="W14" s="422"/>
      <c r="X14" s="423"/>
      <c r="Y14" s="423"/>
      <c r="Z14" s="423"/>
      <c r="AA14" s="423"/>
      <c r="AB14" s="412"/>
      <c r="AC14" s="519">
        <v>11</v>
      </c>
      <c r="AD14" s="520"/>
      <c r="AE14" s="520"/>
      <c r="AF14" s="520"/>
      <c r="AG14" s="521"/>
      <c r="AH14" s="519">
        <v>9.5</v>
      </c>
      <c r="AI14" s="520"/>
      <c r="AJ14" s="520"/>
      <c r="AK14" s="520"/>
      <c r="AL14" s="522"/>
      <c r="AM14" s="461"/>
      <c r="AN14" s="462"/>
      <c r="AO14" s="462"/>
      <c r="AP14" s="462"/>
      <c r="AQ14" s="462"/>
      <c r="AR14" s="462"/>
      <c r="AS14" s="462"/>
      <c r="AT14" s="463"/>
      <c r="AU14" s="464"/>
      <c r="AV14" s="465"/>
      <c r="AW14" s="465"/>
      <c r="AX14" s="465"/>
      <c r="AY14" s="466"/>
      <c r="AZ14" s="467"/>
      <c r="BA14" s="467"/>
      <c r="BB14" s="467"/>
      <c r="BC14" s="467"/>
      <c r="BD14" s="467"/>
      <c r="BE14" s="467"/>
      <c r="BF14" s="467"/>
      <c r="BG14" s="467"/>
      <c r="BH14" s="467"/>
      <c r="BI14" s="467"/>
      <c r="BJ14" s="467"/>
      <c r="BK14" s="467"/>
      <c r="BL14" s="467"/>
      <c r="BM14" s="468"/>
      <c r="BN14" s="432"/>
      <c r="BO14" s="433"/>
      <c r="BP14" s="433"/>
      <c r="BQ14" s="433"/>
      <c r="BR14" s="433"/>
      <c r="BS14" s="433"/>
      <c r="BT14" s="433"/>
      <c r="BU14" s="434"/>
      <c r="BV14" s="432"/>
      <c r="BW14" s="433"/>
      <c r="BX14" s="433"/>
      <c r="BY14" s="433"/>
      <c r="BZ14" s="433"/>
      <c r="CA14" s="433"/>
      <c r="CB14" s="433"/>
      <c r="CC14" s="434"/>
      <c r="CD14" s="527" t="s">
        <v>146</v>
      </c>
      <c r="CE14" s="528"/>
      <c r="CF14" s="528"/>
      <c r="CG14" s="528"/>
      <c r="CH14" s="528"/>
      <c r="CI14" s="528"/>
      <c r="CJ14" s="528"/>
      <c r="CK14" s="528"/>
      <c r="CL14" s="528"/>
      <c r="CM14" s="528"/>
      <c r="CN14" s="528"/>
      <c r="CO14" s="528"/>
      <c r="CP14" s="528"/>
      <c r="CQ14" s="528"/>
      <c r="CR14" s="528"/>
      <c r="CS14" s="529"/>
      <c r="CT14" s="530">
        <v>132</v>
      </c>
      <c r="CU14" s="531"/>
      <c r="CV14" s="531"/>
      <c r="CW14" s="531"/>
      <c r="CX14" s="531"/>
      <c r="CY14" s="531"/>
      <c r="CZ14" s="531"/>
      <c r="DA14" s="532"/>
      <c r="DB14" s="530">
        <v>118.2</v>
      </c>
      <c r="DC14" s="531"/>
      <c r="DD14" s="531"/>
      <c r="DE14" s="531"/>
      <c r="DF14" s="531"/>
      <c r="DG14" s="531"/>
      <c r="DH14" s="531"/>
      <c r="DI14" s="532"/>
      <c r="DJ14" s="186"/>
      <c r="DK14" s="186"/>
      <c r="DL14" s="186"/>
      <c r="DM14" s="186"/>
      <c r="DN14" s="186"/>
      <c r="DO14" s="186"/>
    </row>
    <row r="15" spans="1:119" ht="18.75" customHeight="1" x14ac:dyDescent="0.15">
      <c r="A15" s="187"/>
      <c r="B15" s="495"/>
      <c r="C15" s="496"/>
      <c r="D15" s="496"/>
      <c r="E15" s="496"/>
      <c r="F15" s="496"/>
      <c r="G15" s="496"/>
      <c r="H15" s="496"/>
      <c r="I15" s="496"/>
      <c r="J15" s="496"/>
      <c r="K15" s="497"/>
      <c r="L15" s="197"/>
      <c r="M15" s="523" t="s">
        <v>147</v>
      </c>
      <c r="N15" s="524"/>
      <c r="O15" s="524"/>
      <c r="P15" s="524"/>
      <c r="Q15" s="525"/>
      <c r="R15" s="516">
        <v>9784</v>
      </c>
      <c r="S15" s="517"/>
      <c r="T15" s="517"/>
      <c r="U15" s="517"/>
      <c r="V15" s="518"/>
      <c r="W15" s="448" t="s">
        <v>148</v>
      </c>
      <c r="X15" s="449"/>
      <c r="Y15" s="449"/>
      <c r="Z15" s="449"/>
      <c r="AA15" s="449"/>
      <c r="AB15" s="439"/>
      <c r="AC15" s="483">
        <v>1037</v>
      </c>
      <c r="AD15" s="484"/>
      <c r="AE15" s="484"/>
      <c r="AF15" s="484"/>
      <c r="AG15" s="526"/>
      <c r="AH15" s="483">
        <v>1115</v>
      </c>
      <c r="AI15" s="484"/>
      <c r="AJ15" s="484"/>
      <c r="AK15" s="484"/>
      <c r="AL15" s="485"/>
      <c r="AM15" s="461"/>
      <c r="AN15" s="462"/>
      <c r="AO15" s="462"/>
      <c r="AP15" s="462"/>
      <c r="AQ15" s="462"/>
      <c r="AR15" s="462"/>
      <c r="AS15" s="462"/>
      <c r="AT15" s="463"/>
      <c r="AU15" s="464"/>
      <c r="AV15" s="465"/>
      <c r="AW15" s="465"/>
      <c r="AX15" s="465"/>
      <c r="AY15" s="392" t="s">
        <v>149</v>
      </c>
      <c r="AZ15" s="393"/>
      <c r="BA15" s="393"/>
      <c r="BB15" s="393"/>
      <c r="BC15" s="393"/>
      <c r="BD15" s="393"/>
      <c r="BE15" s="393"/>
      <c r="BF15" s="393"/>
      <c r="BG15" s="393"/>
      <c r="BH15" s="393"/>
      <c r="BI15" s="393"/>
      <c r="BJ15" s="393"/>
      <c r="BK15" s="393"/>
      <c r="BL15" s="393"/>
      <c r="BM15" s="394"/>
      <c r="BN15" s="395">
        <v>1169118</v>
      </c>
      <c r="BO15" s="396"/>
      <c r="BP15" s="396"/>
      <c r="BQ15" s="396"/>
      <c r="BR15" s="396"/>
      <c r="BS15" s="396"/>
      <c r="BT15" s="396"/>
      <c r="BU15" s="397"/>
      <c r="BV15" s="395">
        <v>1130184</v>
      </c>
      <c r="BW15" s="396"/>
      <c r="BX15" s="396"/>
      <c r="BY15" s="396"/>
      <c r="BZ15" s="396"/>
      <c r="CA15" s="396"/>
      <c r="CB15" s="396"/>
      <c r="CC15" s="397"/>
      <c r="CD15" s="533" t="s">
        <v>150</v>
      </c>
      <c r="CE15" s="534"/>
      <c r="CF15" s="534"/>
      <c r="CG15" s="534"/>
      <c r="CH15" s="534"/>
      <c r="CI15" s="534"/>
      <c r="CJ15" s="534"/>
      <c r="CK15" s="534"/>
      <c r="CL15" s="534"/>
      <c r="CM15" s="534"/>
      <c r="CN15" s="534"/>
      <c r="CO15" s="534"/>
      <c r="CP15" s="534"/>
      <c r="CQ15" s="534"/>
      <c r="CR15" s="534"/>
      <c r="CS15" s="535"/>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5"/>
      <c r="C16" s="496"/>
      <c r="D16" s="496"/>
      <c r="E16" s="496"/>
      <c r="F16" s="496"/>
      <c r="G16" s="496"/>
      <c r="H16" s="496"/>
      <c r="I16" s="496"/>
      <c r="J16" s="496"/>
      <c r="K16" s="497"/>
      <c r="L16" s="513" t="s">
        <v>151</v>
      </c>
      <c r="M16" s="544"/>
      <c r="N16" s="544"/>
      <c r="O16" s="544"/>
      <c r="P16" s="544"/>
      <c r="Q16" s="545"/>
      <c r="R16" s="536" t="s">
        <v>152</v>
      </c>
      <c r="S16" s="537"/>
      <c r="T16" s="537"/>
      <c r="U16" s="537"/>
      <c r="V16" s="538"/>
      <c r="W16" s="422"/>
      <c r="X16" s="423"/>
      <c r="Y16" s="423"/>
      <c r="Z16" s="423"/>
      <c r="AA16" s="423"/>
      <c r="AB16" s="412"/>
      <c r="AC16" s="519">
        <v>21.6</v>
      </c>
      <c r="AD16" s="520"/>
      <c r="AE16" s="520"/>
      <c r="AF16" s="520"/>
      <c r="AG16" s="521"/>
      <c r="AH16" s="519">
        <v>20.8</v>
      </c>
      <c r="AI16" s="520"/>
      <c r="AJ16" s="520"/>
      <c r="AK16" s="520"/>
      <c r="AL16" s="522"/>
      <c r="AM16" s="461"/>
      <c r="AN16" s="462"/>
      <c r="AO16" s="462"/>
      <c r="AP16" s="462"/>
      <c r="AQ16" s="462"/>
      <c r="AR16" s="462"/>
      <c r="AS16" s="462"/>
      <c r="AT16" s="463"/>
      <c r="AU16" s="464"/>
      <c r="AV16" s="465"/>
      <c r="AW16" s="465"/>
      <c r="AX16" s="465"/>
      <c r="AY16" s="466" t="s">
        <v>153</v>
      </c>
      <c r="AZ16" s="467"/>
      <c r="BA16" s="467"/>
      <c r="BB16" s="467"/>
      <c r="BC16" s="467"/>
      <c r="BD16" s="467"/>
      <c r="BE16" s="467"/>
      <c r="BF16" s="467"/>
      <c r="BG16" s="467"/>
      <c r="BH16" s="467"/>
      <c r="BI16" s="467"/>
      <c r="BJ16" s="467"/>
      <c r="BK16" s="467"/>
      <c r="BL16" s="467"/>
      <c r="BM16" s="468"/>
      <c r="BN16" s="432">
        <v>3074723</v>
      </c>
      <c r="BO16" s="433"/>
      <c r="BP16" s="433"/>
      <c r="BQ16" s="433"/>
      <c r="BR16" s="433"/>
      <c r="BS16" s="433"/>
      <c r="BT16" s="433"/>
      <c r="BU16" s="434"/>
      <c r="BV16" s="432">
        <v>2892079</v>
      </c>
      <c r="BW16" s="433"/>
      <c r="BX16" s="433"/>
      <c r="BY16" s="433"/>
      <c r="BZ16" s="433"/>
      <c r="CA16" s="433"/>
      <c r="CB16" s="433"/>
      <c r="CC16" s="434"/>
      <c r="CD16" s="201"/>
      <c r="CE16" s="542"/>
      <c r="CF16" s="542"/>
      <c r="CG16" s="542"/>
      <c r="CH16" s="542"/>
      <c r="CI16" s="542"/>
      <c r="CJ16" s="542"/>
      <c r="CK16" s="542"/>
      <c r="CL16" s="542"/>
      <c r="CM16" s="542"/>
      <c r="CN16" s="542"/>
      <c r="CO16" s="542"/>
      <c r="CP16" s="542"/>
      <c r="CQ16" s="542"/>
      <c r="CR16" s="542"/>
      <c r="CS16" s="543"/>
      <c r="CT16" s="429"/>
      <c r="CU16" s="430"/>
      <c r="CV16" s="430"/>
      <c r="CW16" s="430"/>
      <c r="CX16" s="430"/>
      <c r="CY16" s="430"/>
      <c r="CZ16" s="430"/>
      <c r="DA16" s="431"/>
      <c r="DB16" s="429"/>
      <c r="DC16" s="430"/>
      <c r="DD16" s="430"/>
      <c r="DE16" s="430"/>
      <c r="DF16" s="430"/>
      <c r="DG16" s="430"/>
      <c r="DH16" s="430"/>
      <c r="DI16" s="431"/>
      <c r="DJ16" s="186"/>
      <c r="DK16" s="186"/>
      <c r="DL16" s="186"/>
      <c r="DM16" s="186"/>
      <c r="DN16" s="186"/>
      <c r="DO16" s="186"/>
    </row>
    <row r="17" spans="1:119" ht="18.75" customHeight="1" thickBot="1" x14ac:dyDescent="0.2">
      <c r="A17" s="187"/>
      <c r="B17" s="498"/>
      <c r="C17" s="499"/>
      <c r="D17" s="499"/>
      <c r="E17" s="499"/>
      <c r="F17" s="499"/>
      <c r="G17" s="499"/>
      <c r="H17" s="499"/>
      <c r="I17" s="499"/>
      <c r="J17" s="499"/>
      <c r="K17" s="500"/>
      <c r="L17" s="202"/>
      <c r="M17" s="539" t="s">
        <v>154</v>
      </c>
      <c r="N17" s="540"/>
      <c r="O17" s="540"/>
      <c r="P17" s="540"/>
      <c r="Q17" s="541"/>
      <c r="R17" s="536" t="s">
        <v>155</v>
      </c>
      <c r="S17" s="537"/>
      <c r="T17" s="537"/>
      <c r="U17" s="537"/>
      <c r="V17" s="538"/>
      <c r="W17" s="448" t="s">
        <v>156</v>
      </c>
      <c r="X17" s="449"/>
      <c r="Y17" s="449"/>
      <c r="Z17" s="449"/>
      <c r="AA17" s="449"/>
      <c r="AB17" s="439"/>
      <c r="AC17" s="483">
        <v>3228</v>
      </c>
      <c r="AD17" s="484"/>
      <c r="AE17" s="484"/>
      <c r="AF17" s="484"/>
      <c r="AG17" s="526"/>
      <c r="AH17" s="483">
        <v>3730</v>
      </c>
      <c r="AI17" s="484"/>
      <c r="AJ17" s="484"/>
      <c r="AK17" s="484"/>
      <c r="AL17" s="485"/>
      <c r="AM17" s="461"/>
      <c r="AN17" s="462"/>
      <c r="AO17" s="462"/>
      <c r="AP17" s="462"/>
      <c r="AQ17" s="462"/>
      <c r="AR17" s="462"/>
      <c r="AS17" s="462"/>
      <c r="AT17" s="463"/>
      <c r="AU17" s="464"/>
      <c r="AV17" s="465"/>
      <c r="AW17" s="465"/>
      <c r="AX17" s="465"/>
      <c r="AY17" s="466" t="s">
        <v>157</v>
      </c>
      <c r="AZ17" s="467"/>
      <c r="BA17" s="467"/>
      <c r="BB17" s="467"/>
      <c r="BC17" s="467"/>
      <c r="BD17" s="467"/>
      <c r="BE17" s="467"/>
      <c r="BF17" s="467"/>
      <c r="BG17" s="467"/>
      <c r="BH17" s="467"/>
      <c r="BI17" s="467"/>
      <c r="BJ17" s="467"/>
      <c r="BK17" s="467"/>
      <c r="BL17" s="467"/>
      <c r="BM17" s="468"/>
      <c r="BN17" s="432">
        <v>1463616</v>
      </c>
      <c r="BO17" s="433"/>
      <c r="BP17" s="433"/>
      <c r="BQ17" s="433"/>
      <c r="BR17" s="433"/>
      <c r="BS17" s="433"/>
      <c r="BT17" s="433"/>
      <c r="BU17" s="434"/>
      <c r="BV17" s="432">
        <v>1427405</v>
      </c>
      <c r="BW17" s="433"/>
      <c r="BX17" s="433"/>
      <c r="BY17" s="433"/>
      <c r="BZ17" s="433"/>
      <c r="CA17" s="433"/>
      <c r="CB17" s="433"/>
      <c r="CC17" s="434"/>
      <c r="CD17" s="201"/>
      <c r="CE17" s="542"/>
      <c r="CF17" s="542"/>
      <c r="CG17" s="542"/>
      <c r="CH17" s="542"/>
      <c r="CI17" s="542"/>
      <c r="CJ17" s="542"/>
      <c r="CK17" s="542"/>
      <c r="CL17" s="542"/>
      <c r="CM17" s="542"/>
      <c r="CN17" s="542"/>
      <c r="CO17" s="542"/>
      <c r="CP17" s="542"/>
      <c r="CQ17" s="542"/>
      <c r="CR17" s="542"/>
      <c r="CS17" s="543"/>
      <c r="CT17" s="429"/>
      <c r="CU17" s="430"/>
      <c r="CV17" s="430"/>
      <c r="CW17" s="430"/>
      <c r="CX17" s="430"/>
      <c r="CY17" s="430"/>
      <c r="CZ17" s="430"/>
      <c r="DA17" s="431"/>
      <c r="DB17" s="429"/>
      <c r="DC17" s="430"/>
      <c r="DD17" s="430"/>
      <c r="DE17" s="430"/>
      <c r="DF17" s="430"/>
      <c r="DG17" s="430"/>
      <c r="DH17" s="430"/>
      <c r="DI17" s="431"/>
      <c r="DJ17" s="186"/>
      <c r="DK17" s="186"/>
      <c r="DL17" s="186"/>
      <c r="DM17" s="186"/>
      <c r="DN17" s="186"/>
      <c r="DO17" s="186"/>
    </row>
    <row r="18" spans="1:119" ht="18.75" customHeight="1" thickBot="1" x14ac:dyDescent="0.2">
      <c r="A18" s="187"/>
      <c r="B18" s="546" t="s">
        <v>158</v>
      </c>
      <c r="C18" s="475"/>
      <c r="D18" s="475"/>
      <c r="E18" s="547"/>
      <c r="F18" s="547"/>
      <c r="G18" s="547"/>
      <c r="H18" s="547"/>
      <c r="I18" s="547"/>
      <c r="J18" s="547"/>
      <c r="K18" s="547"/>
      <c r="L18" s="548">
        <v>98.75</v>
      </c>
      <c r="M18" s="548"/>
      <c r="N18" s="548"/>
      <c r="O18" s="548"/>
      <c r="P18" s="548"/>
      <c r="Q18" s="548"/>
      <c r="R18" s="549"/>
      <c r="S18" s="549"/>
      <c r="T18" s="549"/>
      <c r="U18" s="549"/>
      <c r="V18" s="550"/>
      <c r="W18" s="450"/>
      <c r="X18" s="451"/>
      <c r="Y18" s="451"/>
      <c r="Z18" s="451"/>
      <c r="AA18" s="451"/>
      <c r="AB18" s="442"/>
      <c r="AC18" s="551">
        <v>67.400000000000006</v>
      </c>
      <c r="AD18" s="552"/>
      <c r="AE18" s="552"/>
      <c r="AF18" s="552"/>
      <c r="AG18" s="553"/>
      <c r="AH18" s="551">
        <v>69.7</v>
      </c>
      <c r="AI18" s="552"/>
      <c r="AJ18" s="552"/>
      <c r="AK18" s="552"/>
      <c r="AL18" s="554"/>
      <c r="AM18" s="461"/>
      <c r="AN18" s="462"/>
      <c r="AO18" s="462"/>
      <c r="AP18" s="462"/>
      <c r="AQ18" s="462"/>
      <c r="AR18" s="462"/>
      <c r="AS18" s="462"/>
      <c r="AT18" s="463"/>
      <c r="AU18" s="464"/>
      <c r="AV18" s="465"/>
      <c r="AW18" s="465"/>
      <c r="AX18" s="465"/>
      <c r="AY18" s="466" t="s">
        <v>159</v>
      </c>
      <c r="AZ18" s="467"/>
      <c r="BA18" s="467"/>
      <c r="BB18" s="467"/>
      <c r="BC18" s="467"/>
      <c r="BD18" s="467"/>
      <c r="BE18" s="467"/>
      <c r="BF18" s="467"/>
      <c r="BG18" s="467"/>
      <c r="BH18" s="467"/>
      <c r="BI18" s="467"/>
      <c r="BJ18" s="467"/>
      <c r="BK18" s="467"/>
      <c r="BL18" s="467"/>
      <c r="BM18" s="468"/>
      <c r="BN18" s="432">
        <v>3422787</v>
      </c>
      <c r="BO18" s="433"/>
      <c r="BP18" s="433"/>
      <c r="BQ18" s="433"/>
      <c r="BR18" s="433"/>
      <c r="BS18" s="433"/>
      <c r="BT18" s="433"/>
      <c r="BU18" s="434"/>
      <c r="BV18" s="432">
        <v>3418940</v>
      </c>
      <c r="BW18" s="433"/>
      <c r="BX18" s="433"/>
      <c r="BY18" s="433"/>
      <c r="BZ18" s="433"/>
      <c r="CA18" s="433"/>
      <c r="CB18" s="433"/>
      <c r="CC18" s="434"/>
      <c r="CD18" s="201"/>
      <c r="CE18" s="542"/>
      <c r="CF18" s="542"/>
      <c r="CG18" s="542"/>
      <c r="CH18" s="542"/>
      <c r="CI18" s="542"/>
      <c r="CJ18" s="542"/>
      <c r="CK18" s="542"/>
      <c r="CL18" s="542"/>
      <c r="CM18" s="542"/>
      <c r="CN18" s="542"/>
      <c r="CO18" s="542"/>
      <c r="CP18" s="542"/>
      <c r="CQ18" s="542"/>
      <c r="CR18" s="542"/>
      <c r="CS18" s="543"/>
      <c r="CT18" s="429"/>
      <c r="CU18" s="430"/>
      <c r="CV18" s="430"/>
      <c r="CW18" s="430"/>
      <c r="CX18" s="430"/>
      <c r="CY18" s="430"/>
      <c r="CZ18" s="430"/>
      <c r="DA18" s="431"/>
      <c r="DB18" s="429"/>
      <c r="DC18" s="430"/>
      <c r="DD18" s="430"/>
      <c r="DE18" s="430"/>
      <c r="DF18" s="430"/>
      <c r="DG18" s="430"/>
      <c r="DH18" s="430"/>
      <c r="DI18" s="431"/>
      <c r="DJ18" s="186"/>
      <c r="DK18" s="186"/>
      <c r="DL18" s="186"/>
      <c r="DM18" s="186"/>
      <c r="DN18" s="186"/>
      <c r="DO18" s="186"/>
    </row>
    <row r="19" spans="1:119" ht="18.75" customHeight="1" thickBot="1" x14ac:dyDescent="0.2">
      <c r="A19" s="187"/>
      <c r="B19" s="546" t="s">
        <v>160</v>
      </c>
      <c r="C19" s="475"/>
      <c r="D19" s="475"/>
      <c r="E19" s="547"/>
      <c r="F19" s="547"/>
      <c r="G19" s="547"/>
      <c r="H19" s="547"/>
      <c r="I19" s="547"/>
      <c r="J19" s="547"/>
      <c r="K19" s="547"/>
      <c r="L19" s="555">
        <v>92</v>
      </c>
      <c r="M19" s="555"/>
      <c r="N19" s="555"/>
      <c r="O19" s="555"/>
      <c r="P19" s="555"/>
      <c r="Q19" s="555"/>
      <c r="R19" s="556"/>
      <c r="S19" s="556"/>
      <c r="T19" s="556"/>
      <c r="U19" s="556"/>
      <c r="V19" s="557"/>
      <c r="W19" s="389"/>
      <c r="X19" s="390"/>
      <c r="Y19" s="390"/>
      <c r="Z19" s="390"/>
      <c r="AA19" s="390"/>
      <c r="AB19" s="390"/>
      <c r="AC19" s="564"/>
      <c r="AD19" s="564"/>
      <c r="AE19" s="564"/>
      <c r="AF19" s="564"/>
      <c r="AG19" s="564"/>
      <c r="AH19" s="564"/>
      <c r="AI19" s="564"/>
      <c r="AJ19" s="564"/>
      <c r="AK19" s="564"/>
      <c r="AL19" s="565"/>
      <c r="AM19" s="461"/>
      <c r="AN19" s="462"/>
      <c r="AO19" s="462"/>
      <c r="AP19" s="462"/>
      <c r="AQ19" s="462"/>
      <c r="AR19" s="462"/>
      <c r="AS19" s="462"/>
      <c r="AT19" s="463"/>
      <c r="AU19" s="464"/>
      <c r="AV19" s="465"/>
      <c r="AW19" s="465"/>
      <c r="AX19" s="465"/>
      <c r="AY19" s="466" t="s">
        <v>161</v>
      </c>
      <c r="AZ19" s="467"/>
      <c r="BA19" s="467"/>
      <c r="BB19" s="467"/>
      <c r="BC19" s="467"/>
      <c r="BD19" s="467"/>
      <c r="BE19" s="467"/>
      <c r="BF19" s="467"/>
      <c r="BG19" s="467"/>
      <c r="BH19" s="467"/>
      <c r="BI19" s="467"/>
      <c r="BJ19" s="467"/>
      <c r="BK19" s="467"/>
      <c r="BL19" s="467"/>
      <c r="BM19" s="468"/>
      <c r="BN19" s="432">
        <v>4649551</v>
      </c>
      <c r="BO19" s="433"/>
      <c r="BP19" s="433"/>
      <c r="BQ19" s="433"/>
      <c r="BR19" s="433"/>
      <c r="BS19" s="433"/>
      <c r="BT19" s="433"/>
      <c r="BU19" s="434"/>
      <c r="BV19" s="432">
        <v>4255838</v>
      </c>
      <c r="BW19" s="433"/>
      <c r="BX19" s="433"/>
      <c r="BY19" s="433"/>
      <c r="BZ19" s="433"/>
      <c r="CA19" s="433"/>
      <c r="CB19" s="433"/>
      <c r="CC19" s="434"/>
      <c r="CD19" s="201"/>
      <c r="CE19" s="542"/>
      <c r="CF19" s="542"/>
      <c r="CG19" s="542"/>
      <c r="CH19" s="542"/>
      <c r="CI19" s="542"/>
      <c r="CJ19" s="542"/>
      <c r="CK19" s="542"/>
      <c r="CL19" s="542"/>
      <c r="CM19" s="542"/>
      <c r="CN19" s="542"/>
      <c r="CO19" s="542"/>
      <c r="CP19" s="542"/>
      <c r="CQ19" s="542"/>
      <c r="CR19" s="542"/>
      <c r="CS19" s="543"/>
      <c r="CT19" s="429"/>
      <c r="CU19" s="430"/>
      <c r="CV19" s="430"/>
      <c r="CW19" s="430"/>
      <c r="CX19" s="430"/>
      <c r="CY19" s="430"/>
      <c r="CZ19" s="430"/>
      <c r="DA19" s="431"/>
      <c r="DB19" s="429"/>
      <c r="DC19" s="430"/>
      <c r="DD19" s="430"/>
      <c r="DE19" s="430"/>
      <c r="DF19" s="430"/>
      <c r="DG19" s="430"/>
      <c r="DH19" s="430"/>
      <c r="DI19" s="431"/>
      <c r="DJ19" s="186"/>
      <c r="DK19" s="186"/>
      <c r="DL19" s="186"/>
      <c r="DM19" s="186"/>
      <c r="DN19" s="186"/>
      <c r="DO19" s="186"/>
    </row>
    <row r="20" spans="1:119" ht="18.75" customHeight="1" thickBot="1" x14ac:dyDescent="0.2">
      <c r="A20" s="187"/>
      <c r="B20" s="546" t="s">
        <v>162</v>
      </c>
      <c r="C20" s="475"/>
      <c r="D20" s="475"/>
      <c r="E20" s="547"/>
      <c r="F20" s="547"/>
      <c r="G20" s="547"/>
      <c r="H20" s="547"/>
      <c r="I20" s="547"/>
      <c r="J20" s="547"/>
      <c r="K20" s="547"/>
      <c r="L20" s="555">
        <v>3645</v>
      </c>
      <c r="M20" s="555"/>
      <c r="N20" s="555"/>
      <c r="O20" s="555"/>
      <c r="P20" s="555"/>
      <c r="Q20" s="555"/>
      <c r="R20" s="556"/>
      <c r="S20" s="556"/>
      <c r="T20" s="556"/>
      <c r="U20" s="556"/>
      <c r="V20" s="557"/>
      <c r="W20" s="450"/>
      <c r="X20" s="451"/>
      <c r="Y20" s="451"/>
      <c r="Z20" s="451"/>
      <c r="AA20" s="451"/>
      <c r="AB20" s="451"/>
      <c r="AC20" s="558"/>
      <c r="AD20" s="558"/>
      <c r="AE20" s="558"/>
      <c r="AF20" s="558"/>
      <c r="AG20" s="558"/>
      <c r="AH20" s="558"/>
      <c r="AI20" s="558"/>
      <c r="AJ20" s="558"/>
      <c r="AK20" s="558"/>
      <c r="AL20" s="559"/>
      <c r="AM20" s="560"/>
      <c r="AN20" s="487"/>
      <c r="AO20" s="487"/>
      <c r="AP20" s="487"/>
      <c r="AQ20" s="487"/>
      <c r="AR20" s="487"/>
      <c r="AS20" s="487"/>
      <c r="AT20" s="488"/>
      <c r="AU20" s="561"/>
      <c r="AV20" s="562"/>
      <c r="AW20" s="562"/>
      <c r="AX20" s="563"/>
      <c r="AY20" s="466"/>
      <c r="AZ20" s="467"/>
      <c r="BA20" s="467"/>
      <c r="BB20" s="467"/>
      <c r="BC20" s="467"/>
      <c r="BD20" s="467"/>
      <c r="BE20" s="467"/>
      <c r="BF20" s="467"/>
      <c r="BG20" s="467"/>
      <c r="BH20" s="467"/>
      <c r="BI20" s="467"/>
      <c r="BJ20" s="467"/>
      <c r="BK20" s="467"/>
      <c r="BL20" s="467"/>
      <c r="BM20" s="468"/>
      <c r="BN20" s="432"/>
      <c r="BO20" s="433"/>
      <c r="BP20" s="433"/>
      <c r="BQ20" s="433"/>
      <c r="BR20" s="433"/>
      <c r="BS20" s="433"/>
      <c r="BT20" s="433"/>
      <c r="BU20" s="434"/>
      <c r="BV20" s="432"/>
      <c r="BW20" s="433"/>
      <c r="BX20" s="433"/>
      <c r="BY20" s="433"/>
      <c r="BZ20" s="433"/>
      <c r="CA20" s="433"/>
      <c r="CB20" s="433"/>
      <c r="CC20" s="434"/>
      <c r="CD20" s="201"/>
      <c r="CE20" s="542"/>
      <c r="CF20" s="542"/>
      <c r="CG20" s="542"/>
      <c r="CH20" s="542"/>
      <c r="CI20" s="542"/>
      <c r="CJ20" s="542"/>
      <c r="CK20" s="542"/>
      <c r="CL20" s="542"/>
      <c r="CM20" s="542"/>
      <c r="CN20" s="542"/>
      <c r="CO20" s="542"/>
      <c r="CP20" s="542"/>
      <c r="CQ20" s="542"/>
      <c r="CR20" s="542"/>
      <c r="CS20" s="543"/>
      <c r="CT20" s="429"/>
      <c r="CU20" s="430"/>
      <c r="CV20" s="430"/>
      <c r="CW20" s="430"/>
      <c r="CX20" s="430"/>
      <c r="CY20" s="430"/>
      <c r="CZ20" s="430"/>
      <c r="DA20" s="431"/>
      <c r="DB20" s="429"/>
      <c r="DC20" s="430"/>
      <c r="DD20" s="430"/>
      <c r="DE20" s="430"/>
      <c r="DF20" s="430"/>
      <c r="DG20" s="430"/>
      <c r="DH20" s="430"/>
      <c r="DI20" s="431"/>
      <c r="DJ20" s="186"/>
      <c r="DK20" s="186"/>
      <c r="DL20" s="186"/>
      <c r="DM20" s="186"/>
      <c r="DN20" s="186"/>
      <c r="DO20" s="186"/>
    </row>
    <row r="21" spans="1:119" ht="18.75" customHeight="1" x14ac:dyDescent="0.15">
      <c r="A21" s="187"/>
      <c r="B21" s="566" t="s">
        <v>163</v>
      </c>
      <c r="C21" s="567"/>
      <c r="D21" s="567"/>
      <c r="E21" s="567"/>
      <c r="F21" s="567"/>
      <c r="G21" s="567"/>
      <c r="H21" s="567"/>
      <c r="I21" s="567"/>
      <c r="J21" s="567"/>
      <c r="K21" s="567"/>
      <c r="L21" s="567"/>
      <c r="M21" s="567"/>
      <c r="N21" s="567"/>
      <c r="O21" s="567"/>
      <c r="P21" s="567"/>
      <c r="Q21" s="567"/>
      <c r="R21" s="567"/>
      <c r="S21" s="567"/>
      <c r="T21" s="567"/>
      <c r="U21" s="567"/>
      <c r="V21" s="567"/>
      <c r="W21" s="567"/>
      <c r="X21" s="567"/>
      <c r="Y21" s="567"/>
      <c r="Z21" s="567"/>
      <c r="AA21" s="567"/>
      <c r="AB21" s="567"/>
      <c r="AC21" s="567"/>
      <c r="AD21" s="567"/>
      <c r="AE21" s="567"/>
      <c r="AF21" s="567"/>
      <c r="AG21" s="567"/>
      <c r="AH21" s="567"/>
      <c r="AI21" s="567"/>
      <c r="AJ21" s="567"/>
      <c r="AK21" s="567"/>
      <c r="AL21" s="567"/>
      <c r="AM21" s="567"/>
      <c r="AN21" s="567"/>
      <c r="AO21" s="567"/>
      <c r="AP21" s="567"/>
      <c r="AQ21" s="567"/>
      <c r="AR21" s="567"/>
      <c r="AS21" s="567"/>
      <c r="AT21" s="567"/>
      <c r="AU21" s="567"/>
      <c r="AV21" s="567"/>
      <c r="AW21" s="567"/>
      <c r="AX21" s="568"/>
      <c r="AY21" s="466"/>
      <c r="AZ21" s="467"/>
      <c r="BA21" s="467"/>
      <c r="BB21" s="467"/>
      <c r="BC21" s="467"/>
      <c r="BD21" s="467"/>
      <c r="BE21" s="467"/>
      <c r="BF21" s="467"/>
      <c r="BG21" s="467"/>
      <c r="BH21" s="467"/>
      <c r="BI21" s="467"/>
      <c r="BJ21" s="467"/>
      <c r="BK21" s="467"/>
      <c r="BL21" s="467"/>
      <c r="BM21" s="468"/>
      <c r="BN21" s="432"/>
      <c r="BO21" s="433"/>
      <c r="BP21" s="433"/>
      <c r="BQ21" s="433"/>
      <c r="BR21" s="433"/>
      <c r="BS21" s="433"/>
      <c r="BT21" s="433"/>
      <c r="BU21" s="434"/>
      <c r="BV21" s="432"/>
      <c r="BW21" s="433"/>
      <c r="BX21" s="433"/>
      <c r="BY21" s="433"/>
      <c r="BZ21" s="433"/>
      <c r="CA21" s="433"/>
      <c r="CB21" s="433"/>
      <c r="CC21" s="434"/>
      <c r="CD21" s="201"/>
      <c r="CE21" s="542"/>
      <c r="CF21" s="542"/>
      <c r="CG21" s="542"/>
      <c r="CH21" s="542"/>
      <c r="CI21" s="542"/>
      <c r="CJ21" s="542"/>
      <c r="CK21" s="542"/>
      <c r="CL21" s="542"/>
      <c r="CM21" s="542"/>
      <c r="CN21" s="542"/>
      <c r="CO21" s="542"/>
      <c r="CP21" s="542"/>
      <c r="CQ21" s="542"/>
      <c r="CR21" s="542"/>
      <c r="CS21" s="543"/>
      <c r="CT21" s="429"/>
      <c r="CU21" s="430"/>
      <c r="CV21" s="430"/>
      <c r="CW21" s="430"/>
      <c r="CX21" s="430"/>
      <c r="CY21" s="430"/>
      <c r="CZ21" s="430"/>
      <c r="DA21" s="431"/>
      <c r="DB21" s="429"/>
      <c r="DC21" s="430"/>
      <c r="DD21" s="430"/>
      <c r="DE21" s="430"/>
      <c r="DF21" s="430"/>
      <c r="DG21" s="430"/>
      <c r="DH21" s="430"/>
      <c r="DI21" s="431"/>
      <c r="DJ21" s="186"/>
      <c r="DK21" s="186"/>
      <c r="DL21" s="186"/>
      <c r="DM21" s="186"/>
      <c r="DN21" s="186"/>
      <c r="DO21" s="186"/>
    </row>
    <row r="22" spans="1:119" ht="18.75" customHeight="1" thickBot="1" x14ac:dyDescent="0.2">
      <c r="A22" s="187"/>
      <c r="B22" s="569" t="s">
        <v>164</v>
      </c>
      <c r="C22" s="570"/>
      <c r="D22" s="571"/>
      <c r="E22" s="444" t="s">
        <v>1</v>
      </c>
      <c r="F22" s="449"/>
      <c r="G22" s="449"/>
      <c r="H22" s="449"/>
      <c r="I22" s="449"/>
      <c r="J22" s="449"/>
      <c r="K22" s="439"/>
      <c r="L22" s="444" t="s">
        <v>165</v>
      </c>
      <c r="M22" s="449"/>
      <c r="N22" s="449"/>
      <c r="O22" s="449"/>
      <c r="P22" s="439"/>
      <c r="Q22" s="578" t="s">
        <v>166</v>
      </c>
      <c r="R22" s="579"/>
      <c r="S22" s="579"/>
      <c r="T22" s="579"/>
      <c r="U22" s="579"/>
      <c r="V22" s="580"/>
      <c r="W22" s="584" t="s">
        <v>167</v>
      </c>
      <c r="X22" s="570"/>
      <c r="Y22" s="571"/>
      <c r="Z22" s="444" t="s">
        <v>1</v>
      </c>
      <c r="AA22" s="449"/>
      <c r="AB22" s="449"/>
      <c r="AC22" s="449"/>
      <c r="AD22" s="449"/>
      <c r="AE22" s="449"/>
      <c r="AF22" s="449"/>
      <c r="AG22" s="439"/>
      <c r="AH22" s="597" t="s">
        <v>168</v>
      </c>
      <c r="AI22" s="449"/>
      <c r="AJ22" s="449"/>
      <c r="AK22" s="449"/>
      <c r="AL22" s="439"/>
      <c r="AM22" s="597" t="s">
        <v>169</v>
      </c>
      <c r="AN22" s="598"/>
      <c r="AO22" s="598"/>
      <c r="AP22" s="598"/>
      <c r="AQ22" s="598"/>
      <c r="AR22" s="599"/>
      <c r="AS22" s="578" t="s">
        <v>166</v>
      </c>
      <c r="AT22" s="579"/>
      <c r="AU22" s="579"/>
      <c r="AV22" s="579"/>
      <c r="AW22" s="579"/>
      <c r="AX22" s="603"/>
      <c r="AY22" s="605"/>
      <c r="AZ22" s="606"/>
      <c r="BA22" s="606"/>
      <c r="BB22" s="606"/>
      <c r="BC22" s="606"/>
      <c r="BD22" s="606"/>
      <c r="BE22" s="606"/>
      <c r="BF22" s="606"/>
      <c r="BG22" s="606"/>
      <c r="BH22" s="606"/>
      <c r="BI22" s="606"/>
      <c r="BJ22" s="606"/>
      <c r="BK22" s="606"/>
      <c r="BL22" s="606"/>
      <c r="BM22" s="607"/>
      <c r="BN22" s="608"/>
      <c r="BO22" s="609"/>
      <c r="BP22" s="609"/>
      <c r="BQ22" s="609"/>
      <c r="BR22" s="609"/>
      <c r="BS22" s="609"/>
      <c r="BT22" s="609"/>
      <c r="BU22" s="610"/>
      <c r="BV22" s="608"/>
      <c r="BW22" s="609"/>
      <c r="BX22" s="609"/>
      <c r="BY22" s="609"/>
      <c r="BZ22" s="609"/>
      <c r="CA22" s="609"/>
      <c r="CB22" s="609"/>
      <c r="CC22" s="610"/>
      <c r="CD22" s="201"/>
      <c r="CE22" s="542"/>
      <c r="CF22" s="542"/>
      <c r="CG22" s="542"/>
      <c r="CH22" s="542"/>
      <c r="CI22" s="542"/>
      <c r="CJ22" s="542"/>
      <c r="CK22" s="542"/>
      <c r="CL22" s="542"/>
      <c r="CM22" s="542"/>
      <c r="CN22" s="542"/>
      <c r="CO22" s="542"/>
      <c r="CP22" s="542"/>
      <c r="CQ22" s="542"/>
      <c r="CR22" s="542"/>
      <c r="CS22" s="543"/>
      <c r="CT22" s="429"/>
      <c r="CU22" s="430"/>
      <c r="CV22" s="430"/>
      <c r="CW22" s="430"/>
      <c r="CX22" s="430"/>
      <c r="CY22" s="430"/>
      <c r="CZ22" s="430"/>
      <c r="DA22" s="431"/>
      <c r="DB22" s="429"/>
      <c r="DC22" s="430"/>
      <c r="DD22" s="430"/>
      <c r="DE22" s="430"/>
      <c r="DF22" s="430"/>
      <c r="DG22" s="430"/>
      <c r="DH22" s="430"/>
      <c r="DI22" s="431"/>
      <c r="DJ22" s="186"/>
      <c r="DK22" s="186"/>
      <c r="DL22" s="186"/>
      <c r="DM22" s="186"/>
      <c r="DN22" s="186"/>
      <c r="DO22" s="186"/>
    </row>
    <row r="23" spans="1:119" ht="18.75" customHeight="1" x14ac:dyDescent="0.15">
      <c r="A23" s="187"/>
      <c r="B23" s="572"/>
      <c r="C23" s="573"/>
      <c r="D23" s="574"/>
      <c r="E23" s="418"/>
      <c r="F23" s="423"/>
      <c r="G23" s="423"/>
      <c r="H23" s="423"/>
      <c r="I23" s="423"/>
      <c r="J23" s="423"/>
      <c r="K23" s="412"/>
      <c r="L23" s="418"/>
      <c r="M23" s="423"/>
      <c r="N23" s="423"/>
      <c r="O23" s="423"/>
      <c r="P23" s="412"/>
      <c r="Q23" s="581"/>
      <c r="R23" s="582"/>
      <c r="S23" s="582"/>
      <c r="T23" s="582"/>
      <c r="U23" s="582"/>
      <c r="V23" s="583"/>
      <c r="W23" s="585"/>
      <c r="X23" s="573"/>
      <c r="Y23" s="574"/>
      <c r="Z23" s="418"/>
      <c r="AA23" s="423"/>
      <c r="AB23" s="423"/>
      <c r="AC23" s="423"/>
      <c r="AD23" s="423"/>
      <c r="AE23" s="423"/>
      <c r="AF23" s="423"/>
      <c r="AG23" s="412"/>
      <c r="AH23" s="418"/>
      <c r="AI23" s="423"/>
      <c r="AJ23" s="423"/>
      <c r="AK23" s="423"/>
      <c r="AL23" s="412"/>
      <c r="AM23" s="600"/>
      <c r="AN23" s="601"/>
      <c r="AO23" s="601"/>
      <c r="AP23" s="601"/>
      <c r="AQ23" s="601"/>
      <c r="AR23" s="602"/>
      <c r="AS23" s="581"/>
      <c r="AT23" s="582"/>
      <c r="AU23" s="582"/>
      <c r="AV23" s="582"/>
      <c r="AW23" s="582"/>
      <c r="AX23" s="604"/>
      <c r="AY23" s="392" t="s">
        <v>170</v>
      </c>
      <c r="AZ23" s="393"/>
      <c r="BA23" s="393"/>
      <c r="BB23" s="393"/>
      <c r="BC23" s="393"/>
      <c r="BD23" s="393"/>
      <c r="BE23" s="393"/>
      <c r="BF23" s="393"/>
      <c r="BG23" s="393"/>
      <c r="BH23" s="393"/>
      <c r="BI23" s="393"/>
      <c r="BJ23" s="393"/>
      <c r="BK23" s="393"/>
      <c r="BL23" s="393"/>
      <c r="BM23" s="394"/>
      <c r="BN23" s="432">
        <v>7031222</v>
      </c>
      <c r="BO23" s="433"/>
      <c r="BP23" s="433"/>
      <c r="BQ23" s="433"/>
      <c r="BR23" s="433"/>
      <c r="BS23" s="433"/>
      <c r="BT23" s="433"/>
      <c r="BU23" s="434"/>
      <c r="BV23" s="432">
        <v>6234852</v>
      </c>
      <c r="BW23" s="433"/>
      <c r="BX23" s="433"/>
      <c r="BY23" s="433"/>
      <c r="BZ23" s="433"/>
      <c r="CA23" s="433"/>
      <c r="CB23" s="433"/>
      <c r="CC23" s="434"/>
      <c r="CD23" s="201"/>
      <c r="CE23" s="542"/>
      <c r="CF23" s="542"/>
      <c r="CG23" s="542"/>
      <c r="CH23" s="542"/>
      <c r="CI23" s="542"/>
      <c r="CJ23" s="542"/>
      <c r="CK23" s="542"/>
      <c r="CL23" s="542"/>
      <c r="CM23" s="542"/>
      <c r="CN23" s="542"/>
      <c r="CO23" s="542"/>
      <c r="CP23" s="542"/>
      <c r="CQ23" s="542"/>
      <c r="CR23" s="542"/>
      <c r="CS23" s="543"/>
      <c r="CT23" s="429"/>
      <c r="CU23" s="430"/>
      <c r="CV23" s="430"/>
      <c r="CW23" s="430"/>
      <c r="CX23" s="430"/>
      <c r="CY23" s="430"/>
      <c r="CZ23" s="430"/>
      <c r="DA23" s="431"/>
      <c r="DB23" s="429"/>
      <c r="DC23" s="430"/>
      <c r="DD23" s="430"/>
      <c r="DE23" s="430"/>
      <c r="DF23" s="430"/>
      <c r="DG23" s="430"/>
      <c r="DH23" s="430"/>
      <c r="DI23" s="431"/>
      <c r="DJ23" s="186"/>
      <c r="DK23" s="186"/>
      <c r="DL23" s="186"/>
      <c r="DM23" s="186"/>
      <c r="DN23" s="186"/>
      <c r="DO23" s="186"/>
    </row>
    <row r="24" spans="1:119" ht="18.75" customHeight="1" thickBot="1" x14ac:dyDescent="0.2">
      <c r="A24" s="187"/>
      <c r="B24" s="572"/>
      <c r="C24" s="573"/>
      <c r="D24" s="574"/>
      <c r="E24" s="482" t="s">
        <v>171</v>
      </c>
      <c r="F24" s="462"/>
      <c r="G24" s="462"/>
      <c r="H24" s="462"/>
      <c r="I24" s="462"/>
      <c r="J24" s="462"/>
      <c r="K24" s="463"/>
      <c r="L24" s="483">
        <v>1</v>
      </c>
      <c r="M24" s="484"/>
      <c r="N24" s="484"/>
      <c r="O24" s="484"/>
      <c r="P24" s="526"/>
      <c r="Q24" s="483">
        <v>7400</v>
      </c>
      <c r="R24" s="484"/>
      <c r="S24" s="484"/>
      <c r="T24" s="484"/>
      <c r="U24" s="484"/>
      <c r="V24" s="526"/>
      <c r="W24" s="585"/>
      <c r="X24" s="573"/>
      <c r="Y24" s="574"/>
      <c r="Z24" s="482" t="s">
        <v>172</v>
      </c>
      <c r="AA24" s="462"/>
      <c r="AB24" s="462"/>
      <c r="AC24" s="462"/>
      <c r="AD24" s="462"/>
      <c r="AE24" s="462"/>
      <c r="AF24" s="462"/>
      <c r="AG24" s="463"/>
      <c r="AH24" s="483">
        <v>85</v>
      </c>
      <c r="AI24" s="484"/>
      <c r="AJ24" s="484"/>
      <c r="AK24" s="484"/>
      <c r="AL24" s="526"/>
      <c r="AM24" s="483">
        <v>264520</v>
      </c>
      <c r="AN24" s="484"/>
      <c r="AO24" s="484"/>
      <c r="AP24" s="484"/>
      <c r="AQ24" s="484"/>
      <c r="AR24" s="526"/>
      <c r="AS24" s="483">
        <v>3112</v>
      </c>
      <c r="AT24" s="484"/>
      <c r="AU24" s="484"/>
      <c r="AV24" s="484"/>
      <c r="AW24" s="484"/>
      <c r="AX24" s="485"/>
      <c r="AY24" s="605" t="s">
        <v>173</v>
      </c>
      <c r="AZ24" s="606"/>
      <c r="BA24" s="606"/>
      <c r="BB24" s="606"/>
      <c r="BC24" s="606"/>
      <c r="BD24" s="606"/>
      <c r="BE24" s="606"/>
      <c r="BF24" s="606"/>
      <c r="BG24" s="606"/>
      <c r="BH24" s="606"/>
      <c r="BI24" s="606"/>
      <c r="BJ24" s="606"/>
      <c r="BK24" s="606"/>
      <c r="BL24" s="606"/>
      <c r="BM24" s="607"/>
      <c r="BN24" s="432">
        <v>5746783</v>
      </c>
      <c r="BO24" s="433"/>
      <c r="BP24" s="433"/>
      <c r="BQ24" s="433"/>
      <c r="BR24" s="433"/>
      <c r="BS24" s="433"/>
      <c r="BT24" s="433"/>
      <c r="BU24" s="434"/>
      <c r="BV24" s="432">
        <v>5442305</v>
      </c>
      <c r="BW24" s="433"/>
      <c r="BX24" s="433"/>
      <c r="BY24" s="433"/>
      <c r="BZ24" s="433"/>
      <c r="CA24" s="433"/>
      <c r="CB24" s="433"/>
      <c r="CC24" s="434"/>
      <c r="CD24" s="201"/>
      <c r="CE24" s="542"/>
      <c r="CF24" s="542"/>
      <c r="CG24" s="542"/>
      <c r="CH24" s="542"/>
      <c r="CI24" s="542"/>
      <c r="CJ24" s="542"/>
      <c r="CK24" s="542"/>
      <c r="CL24" s="542"/>
      <c r="CM24" s="542"/>
      <c r="CN24" s="542"/>
      <c r="CO24" s="542"/>
      <c r="CP24" s="542"/>
      <c r="CQ24" s="542"/>
      <c r="CR24" s="542"/>
      <c r="CS24" s="543"/>
      <c r="CT24" s="429"/>
      <c r="CU24" s="430"/>
      <c r="CV24" s="430"/>
      <c r="CW24" s="430"/>
      <c r="CX24" s="430"/>
      <c r="CY24" s="430"/>
      <c r="CZ24" s="430"/>
      <c r="DA24" s="431"/>
      <c r="DB24" s="429"/>
      <c r="DC24" s="430"/>
      <c r="DD24" s="430"/>
      <c r="DE24" s="430"/>
      <c r="DF24" s="430"/>
      <c r="DG24" s="430"/>
      <c r="DH24" s="430"/>
      <c r="DI24" s="431"/>
      <c r="DJ24" s="186"/>
      <c r="DK24" s="186"/>
      <c r="DL24" s="186"/>
      <c r="DM24" s="186"/>
      <c r="DN24" s="186"/>
      <c r="DO24" s="186"/>
    </row>
    <row r="25" spans="1:119" s="186" customFormat="1" ht="18.75" customHeight="1" x14ac:dyDescent="0.15">
      <c r="A25" s="187"/>
      <c r="B25" s="572"/>
      <c r="C25" s="573"/>
      <c r="D25" s="574"/>
      <c r="E25" s="482" t="s">
        <v>174</v>
      </c>
      <c r="F25" s="462"/>
      <c r="G25" s="462"/>
      <c r="H25" s="462"/>
      <c r="I25" s="462"/>
      <c r="J25" s="462"/>
      <c r="K25" s="463"/>
      <c r="L25" s="483">
        <v>1</v>
      </c>
      <c r="M25" s="484"/>
      <c r="N25" s="484"/>
      <c r="O25" s="484"/>
      <c r="P25" s="526"/>
      <c r="Q25" s="483">
        <v>6500</v>
      </c>
      <c r="R25" s="484"/>
      <c r="S25" s="484"/>
      <c r="T25" s="484"/>
      <c r="U25" s="484"/>
      <c r="V25" s="526"/>
      <c r="W25" s="585"/>
      <c r="X25" s="573"/>
      <c r="Y25" s="574"/>
      <c r="Z25" s="482" t="s">
        <v>175</v>
      </c>
      <c r="AA25" s="462"/>
      <c r="AB25" s="462"/>
      <c r="AC25" s="462"/>
      <c r="AD25" s="462"/>
      <c r="AE25" s="462"/>
      <c r="AF25" s="462"/>
      <c r="AG25" s="463"/>
      <c r="AH25" s="483" t="s">
        <v>176</v>
      </c>
      <c r="AI25" s="484"/>
      <c r="AJ25" s="484"/>
      <c r="AK25" s="484"/>
      <c r="AL25" s="526"/>
      <c r="AM25" s="483" t="s">
        <v>176</v>
      </c>
      <c r="AN25" s="484"/>
      <c r="AO25" s="484"/>
      <c r="AP25" s="484"/>
      <c r="AQ25" s="484"/>
      <c r="AR25" s="526"/>
      <c r="AS25" s="483" t="s">
        <v>176</v>
      </c>
      <c r="AT25" s="484"/>
      <c r="AU25" s="484"/>
      <c r="AV25" s="484"/>
      <c r="AW25" s="484"/>
      <c r="AX25" s="485"/>
      <c r="AY25" s="392" t="s">
        <v>177</v>
      </c>
      <c r="AZ25" s="393"/>
      <c r="BA25" s="393"/>
      <c r="BB25" s="393"/>
      <c r="BC25" s="393"/>
      <c r="BD25" s="393"/>
      <c r="BE25" s="393"/>
      <c r="BF25" s="393"/>
      <c r="BG25" s="393"/>
      <c r="BH25" s="393"/>
      <c r="BI25" s="393"/>
      <c r="BJ25" s="393"/>
      <c r="BK25" s="393"/>
      <c r="BL25" s="393"/>
      <c r="BM25" s="394"/>
      <c r="BN25" s="395">
        <v>515877</v>
      </c>
      <c r="BO25" s="396"/>
      <c r="BP25" s="396"/>
      <c r="BQ25" s="396"/>
      <c r="BR25" s="396"/>
      <c r="BS25" s="396"/>
      <c r="BT25" s="396"/>
      <c r="BU25" s="397"/>
      <c r="BV25" s="395">
        <v>664073</v>
      </c>
      <c r="BW25" s="396"/>
      <c r="BX25" s="396"/>
      <c r="BY25" s="396"/>
      <c r="BZ25" s="396"/>
      <c r="CA25" s="396"/>
      <c r="CB25" s="396"/>
      <c r="CC25" s="397"/>
      <c r="CD25" s="201"/>
      <c r="CE25" s="542"/>
      <c r="CF25" s="542"/>
      <c r="CG25" s="542"/>
      <c r="CH25" s="542"/>
      <c r="CI25" s="542"/>
      <c r="CJ25" s="542"/>
      <c r="CK25" s="542"/>
      <c r="CL25" s="542"/>
      <c r="CM25" s="542"/>
      <c r="CN25" s="542"/>
      <c r="CO25" s="542"/>
      <c r="CP25" s="542"/>
      <c r="CQ25" s="542"/>
      <c r="CR25" s="542"/>
      <c r="CS25" s="543"/>
      <c r="CT25" s="429"/>
      <c r="CU25" s="430"/>
      <c r="CV25" s="430"/>
      <c r="CW25" s="430"/>
      <c r="CX25" s="430"/>
      <c r="CY25" s="430"/>
      <c r="CZ25" s="430"/>
      <c r="DA25" s="431"/>
      <c r="DB25" s="429"/>
      <c r="DC25" s="430"/>
      <c r="DD25" s="430"/>
      <c r="DE25" s="430"/>
      <c r="DF25" s="430"/>
      <c r="DG25" s="430"/>
      <c r="DH25" s="430"/>
      <c r="DI25" s="431"/>
    </row>
    <row r="26" spans="1:119" s="186" customFormat="1" ht="18.75" customHeight="1" x14ac:dyDescent="0.15">
      <c r="A26" s="187"/>
      <c r="B26" s="572"/>
      <c r="C26" s="573"/>
      <c r="D26" s="574"/>
      <c r="E26" s="482" t="s">
        <v>178</v>
      </c>
      <c r="F26" s="462"/>
      <c r="G26" s="462"/>
      <c r="H26" s="462"/>
      <c r="I26" s="462"/>
      <c r="J26" s="462"/>
      <c r="K26" s="463"/>
      <c r="L26" s="483">
        <v>1</v>
      </c>
      <c r="M26" s="484"/>
      <c r="N26" s="484"/>
      <c r="O26" s="484"/>
      <c r="P26" s="526"/>
      <c r="Q26" s="483">
        <v>6000</v>
      </c>
      <c r="R26" s="484"/>
      <c r="S26" s="484"/>
      <c r="T26" s="484"/>
      <c r="U26" s="484"/>
      <c r="V26" s="526"/>
      <c r="W26" s="585"/>
      <c r="X26" s="573"/>
      <c r="Y26" s="574"/>
      <c r="Z26" s="482" t="s">
        <v>179</v>
      </c>
      <c r="AA26" s="595"/>
      <c r="AB26" s="595"/>
      <c r="AC26" s="595"/>
      <c r="AD26" s="595"/>
      <c r="AE26" s="595"/>
      <c r="AF26" s="595"/>
      <c r="AG26" s="596"/>
      <c r="AH26" s="483">
        <v>2</v>
      </c>
      <c r="AI26" s="484"/>
      <c r="AJ26" s="484"/>
      <c r="AK26" s="484"/>
      <c r="AL26" s="526"/>
      <c r="AM26" s="483" t="s">
        <v>180</v>
      </c>
      <c r="AN26" s="484"/>
      <c r="AO26" s="484"/>
      <c r="AP26" s="484"/>
      <c r="AQ26" s="484"/>
      <c r="AR26" s="526"/>
      <c r="AS26" s="483" t="s">
        <v>180</v>
      </c>
      <c r="AT26" s="484"/>
      <c r="AU26" s="484"/>
      <c r="AV26" s="484"/>
      <c r="AW26" s="484"/>
      <c r="AX26" s="485"/>
      <c r="AY26" s="435" t="s">
        <v>181</v>
      </c>
      <c r="AZ26" s="436"/>
      <c r="BA26" s="436"/>
      <c r="BB26" s="436"/>
      <c r="BC26" s="436"/>
      <c r="BD26" s="436"/>
      <c r="BE26" s="436"/>
      <c r="BF26" s="436"/>
      <c r="BG26" s="436"/>
      <c r="BH26" s="436"/>
      <c r="BI26" s="436"/>
      <c r="BJ26" s="436"/>
      <c r="BK26" s="436"/>
      <c r="BL26" s="436"/>
      <c r="BM26" s="437"/>
      <c r="BN26" s="432" t="s">
        <v>176</v>
      </c>
      <c r="BO26" s="433"/>
      <c r="BP26" s="433"/>
      <c r="BQ26" s="433"/>
      <c r="BR26" s="433"/>
      <c r="BS26" s="433"/>
      <c r="BT26" s="433"/>
      <c r="BU26" s="434"/>
      <c r="BV26" s="432" t="s">
        <v>176</v>
      </c>
      <c r="BW26" s="433"/>
      <c r="BX26" s="433"/>
      <c r="BY26" s="433"/>
      <c r="BZ26" s="433"/>
      <c r="CA26" s="433"/>
      <c r="CB26" s="433"/>
      <c r="CC26" s="434"/>
      <c r="CD26" s="201"/>
      <c r="CE26" s="542"/>
      <c r="CF26" s="542"/>
      <c r="CG26" s="542"/>
      <c r="CH26" s="542"/>
      <c r="CI26" s="542"/>
      <c r="CJ26" s="542"/>
      <c r="CK26" s="542"/>
      <c r="CL26" s="542"/>
      <c r="CM26" s="542"/>
      <c r="CN26" s="542"/>
      <c r="CO26" s="542"/>
      <c r="CP26" s="542"/>
      <c r="CQ26" s="542"/>
      <c r="CR26" s="542"/>
      <c r="CS26" s="543"/>
      <c r="CT26" s="429"/>
      <c r="CU26" s="430"/>
      <c r="CV26" s="430"/>
      <c r="CW26" s="430"/>
      <c r="CX26" s="430"/>
      <c r="CY26" s="430"/>
      <c r="CZ26" s="430"/>
      <c r="DA26" s="431"/>
      <c r="DB26" s="429"/>
      <c r="DC26" s="430"/>
      <c r="DD26" s="430"/>
      <c r="DE26" s="430"/>
      <c r="DF26" s="430"/>
      <c r="DG26" s="430"/>
      <c r="DH26" s="430"/>
      <c r="DI26" s="431"/>
    </row>
    <row r="27" spans="1:119" ht="18.75" customHeight="1" thickBot="1" x14ac:dyDescent="0.2">
      <c r="A27" s="187"/>
      <c r="B27" s="572"/>
      <c r="C27" s="573"/>
      <c r="D27" s="574"/>
      <c r="E27" s="482" t="s">
        <v>182</v>
      </c>
      <c r="F27" s="462"/>
      <c r="G27" s="462"/>
      <c r="H27" s="462"/>
      <c r="I27" s="462"/>
      <c r="J27" s="462"/>
      <c r="K27" s="463"/>
      <c r="L27" s="483">
        <v>1</v>
      </c>
      <c r="M27" s="484"/>
      <c r="N27" s="484"/>
      <c r="O27" s="484"/>
      <c r="P27" s="526"/>
      <c r="Q27" s="483">
        <v>3420</v>
      </c>
      <c r="R27" s="484"/>
      <c r="S27" s="484"/>
      <c r="T27" s="484"/>
      <c r="U27" s="484"/>
      <c r="V27" s="526"/>
      <c r="W27" s="585"/>
      <c r="X27" s="573"/>
      <c r="Y27" s="574"/>
      <c r="Z27" s="482" t="s">
        <v>183</v>
      </c>
      <c r="AA27" s="462"/>
      <c r="AB27" s="462"/>
      <c r="AC27" s="462"/>
      <c r="AD27" s="462"/>
      <c r="AE27" s="462"/>
      <c r="AF27" s="462"/>
      <c r="AG27" s="463"/>
      <c r="AH27" s="483">
        <v>3</v>
      </c>
      <c r="AI27" s="484"/>
      <c r="AJ27" s="484"/>
      <c r="AK27" s="484"/>
      <c r="AL27" s="526"/>
      <c r="AM27" s="483">
        <v>13440</v>
      </c>
      <c r="AN27" s="484"/>
      <c r="AO27" s="484"/>
      <c r="AP27" s="484"/>
      <c r="AQ27" s="484"/>
      <c r="AR27" s="526"/>
      <c r="AS27" s="483">
        <v>4480</v>
      </c>
      <c r="AT27" s="484"/>
      <c r="AU27" s="484"/>
      <c r="AV27" s="484"/>
      <c r="AW27" s="484"/>
      <c r="AX27" s="485"/>
      <c r="AY27" s="527" t="s">
        <v>184</v>
      </c>
      <c r="AZ27" s="528"/>
      <c r="BA27" s="528"/>
      <c r="BB27" s="528"/>
      <c r="BC27" s="528"/>
      <c r="BD27" s="528"/>
      <c r="BE27" s="528"/>
      <c r="BF27" s="528"/>
      <c r="BG27" s="528"/>
      <c r="BH27" s="528"/>
      <c r="BI27" s="528"/>
      <c r="BJ27" s="528"/>
      <c r="BK27" s="528"/>
      <c r="BL27" s="528"/>
      <c r="BM27" s="529"/>
      <c r="BN27" s="608" t="s">
        <v>176</v>
      </c>
      <c r="BO27" s="609"/>
      <c r="BP27" s="609"/>
      <c r="BQ27" s="609"/>
      <c r="BR27" s="609"/>
      <c r="BS27" s="609"/>
      <c r="BT27" s="609"/>
      <c r="BU27" s="610"/>
      <c r="BV27" s="608" t="s">
        <v>176</v>
      </c>
      <c r="BW27" s="609"/>
      <c r="BX27" s="609"/>
      <c r="BY27" s="609"/>
      <c r="BZ27" s="609"/>
      <c r="CA27" s="609"/>
      <c r="CB27" s="609"/>
      <c r="CC27" s="610"/>
      <c r="CD27" s="203"/>
      <c r="CE27" s="542"/>
      <c r="CF27" s="542"/>
      <c r="CG27" s="542"/>
      <c r="CH27" s="542"/>
      <c r="CI27" s="542"/>
      <c r="CJ27" s="542"/>
      <c r="CK27" s="542"/>
      <c r="CL27" s="542"/>
      <c r="CM27" s="542"/>
      <c r="CN27" s="542"/>
      <c r="CO27" s="542"/>
      <c r="CP27" s="542"/>
      <c r="CQ27" s="542"/>
      <c r="CR27" s="542"/>
      <c r="CS27" s="543"/>
      <c r="CT27" s="429"/>
      <c r="CU27" s="430"/>
      <c r="CV27" s="430"/>
      <c r="CW27" s="430"/>
      <c r="CX27" s="430"/>
      <c r="CY27" s="430"/>
      <c r="CZ27" s="430"/>
      <c r="DA27" s="431"/>
      <c r="DB27" s="429"/>
      <c r="DC27" s="430"/>
      <c r="DD27" s="430"/>
      <c r="DE27" s="430"/>
      <c r="DF27" s="430"/>
      <c r="DG27" s="430"/>
      <c r="DH27" s="430"/>
      <c r="DI27" s="431"/>
      <c r="DJ27" s="186"/>
      <c r="DK27" s="186"/>
      <c r="DL27" s="186"/>
      <c r="DM27" s="186"/>
      <c r="DN27" s="186"/>
      <c r="DO27" s="186"/>
    </row>
    <row r="28" spans="1:119" ht="18.75" customHeight="1" x14ac:dyDescent="0.15">
      <c r="A28" s="187"/>
      <c r="B28" s="572"/>
      <c r="C28" s="573"/>
      <c r="D28" s="574"/>
      <c r="E28" s="482" t="s">
        <v>185</v>
      </c>
      <c r="F28" s="462"/>
      <c r="G28" s="462"/>
      <c r="H28" s="462"/>
      <c r="I28" s="462"/>
      <c r="J28" s="462"/>
      <c r="K28" s="463"/>
      <c r="L28" s="483">
        <v>1</v>
      </c>
      <c r="M28" s="484"/>
      <c r="N28" s="484"/>
      <c r="O28" s="484"/>
      <c r="P28" s="526"/>
      <c r="Q28" s="483">
        <v>2850</v>
      </c>
      <c r="R28" s="484"/>
      <c r="S28" s="484"/>
      <c r="T28" s="484"/>
      <c r="U28" s="484"/>
      <c r="V28" s="526"/>
      <c r="W28" s="585"/>
      <c r="X28" s="573"/>
      <c r="Y28" s="574"/>
      <c r="Z28" s="482" t="s">
        <v>186</v>
      </c>
      <c r="AA28" s="462"/>
      <c r="AB28" s="462"/>
      <c r="AC28" s="462"/>
      <c r="AD28" s="462"/>
      <c r="AE28" s="462"/>
      <c r="AF28" s="462"/>
      <c r="AG28" s="463"/>
      <c r="AH28" s="483" t="s">
        <v>176</v>
      </c>
      <c r="AI28" s="484"/>
      <c r="AJ28" s="484"/>
      <c r="AK28" s="484"/>
      <c r="AL28" s="526"/>
      <c r="AM28" s="483" t="s">
        <v>176</v>
      </c>
      <c r="AN28" s="484"/>
      <c r="AO28" s="484"/>
      <c r="AP28" s="484"/>
      <c r="AQ28" s="484"/>
      <c r="AR28" s="526"/>
      <c r="AS28" s="483" t="s">
        <v>176</v>
      </c>
      <c r="AT28" s="484"/>
      <c r="AU28" s="484"/>
      <c r="AV28" s="484"/>
      <c r="AW28" s="484"/>
      <c r="AX28" s="485"/>
      <c r="AY28" s="611" t="s">
        <v>187</v>
      </c>
      <c r="AZ28" s="612"/>
      <c r="BA28" s="612"/>
      <c r="BB28" s="613"/>
      <c r="BC28" s="392" t="s">
        <v>48</v>
      </c>
      <c r="BD28" s="393"/>
      <c r="BE28" s="393"/>
      <c r="BF28" s="393"/>
      <c r="BG28" s="393"/>
      <c r="BH28" s="393"/>
      <c r="BI28" s="393"/>
      <c r="BJ28" s="393"/>
      <c r="BK28" s="393"/>
      <c r="BL28" s="393"/>
      <c r="BM28" s="394"/>
      <c r="BN28" s="395">
        <v>1247765</v>
      </c>
      <c r="BO28" s="396"/>
      <c r="BP28" s="396"/>
      <c r="BQ28" s="396"/>
      <c r="BR28" s="396"/>
      <c r="BS28" s="396"/>
      <c r="BT28" s="396"/>
      <c r="BU28" s="397"/>
      <c r="BV28" s="395">
        <v>1350295</v>
      </c>
      <c r="BW28" s="396"/>
      <c r="BX28" s="396"/>
      <c r="BY28" s="396"/>
      <c r="BZ28" s="396"/>
      <c r="CA28" s="396"/>
      <c r="CB28" s="396"/>
      <c r="CC28" s="397"/>
      <c r="CD28" s="201"/>
      <c r="CE28" s="542"/>
      <c r="CF28" s="542"/>
      <c r="CG28" s="542"/>
      <c r="CH28" s="542"/>
      <c r="CI28" s="542"/>
      <c r="CJ28" s="542"/>
      <c r="CK28" s="542"/>
      <c r="CL28" s="542"/>
      <c r="CM28" s="542"/>
      <c r="CN28" s="542"/>
      <c r="CO28" s="542"/>
      <c r="CP28" s="542"/>
      <c r="CQ28" s="542"/>
      <c r="CR28" s="542"/>
      <c r="CS28" s="543"/>
      <c r="CT28" s="429"/>
      <c r="CU28" s="430"/>
      <c r="CV28" s="430"/>
      <c r="CW28" s="430"/>
      <c r="CX28" s="430"/>
      <c r="CY28" s="430"/>
      <c r="CZ28" s="430"/>
      <c r="DA28" s="431"/>
      <c r="DB28" s="429"/>
      <c r="DC28" s="430"/>
      <c r="DD28" s="430"/>
      <c r="DE28" s="430"/>
      <c r="DF28" s="430"/>
      <c r="DG28" s="430"/>
      <c r="DH28" s="430"/>
      <c r="DI28" s="431"/>
      <c r="DJ28" s="186"/>
      <c r="DK28" s="186"/>
      <c r="DL28" s="186"/>
      <c r="DM28" s="186"/>
      <c r="DN28" s="186"/>
      <c r="DO28" s="186"/>
    </row>
    <row r="29" spans="1:119" ht="18.75" customHeight="1" x14ac:dyDescent="0.15">
      <c r="A29" s="187"/>
      <c r="B29" s="572"/>
      <c r="C29" s="573"/>
      <c r="D29" s="574"/>
      <c r="E29" s="482" t="s">
        <v>188</v>
      </c>
      <c r="F29" s="462"/>
      <c r="G29" s="462"/>
      <c r="H29" s="462"/>
      <c r="I29" s="462"/>
      <c r="J29" s="462"/>
      <c r="K29" s="463"/>
      <c r="L29" s="483">
        <v>10</v>
      </c>
      <c r="M29" s="484"/>
      <c r="N29" s="484"/>
      <c r="O29" s="484"/>
      <c r="P29" s="526"/>
      <c r="Q29" s="483">
        <v>2660</v>
      </c>
      <c r="R29" s="484"/>
      <c r="S29" s="484"/>
      <c r="T29" s="484"/>
      <c r="U29" s="484"/>
      <c r="V29" s="526"/>
      <c r="W29" s="586"/>
      <c r="X29" s="587"/>
      <c r="Y29" s="588"/>
      <c r="Z29" s="482" t="s">
        <v>189</v>
      </c>
      <c r="AA29" s="462"/>
      <c r="AB29" s="462"/>
      <c r="AC29" s="462"/>
      <c r="AD29" s="462"/>
      <c r="AE29" s="462"/>
      <c r="AF29" s="462"/>
      <c r="AG29" s="463"/>
      <c r="AH29" s="483">
        <v>88</v>
      </c>
      <c r="AI29" s="484"/>
      <c r="AJ29" s="484"/>
      <c r="AK29" s="484"/>
      <c r="AL29" s="526"/>
      <c r="AM29" s="483">
        <v>277960</v>
      </c>
      <c r="AN29" s="484"/>
      <c r="AO29" s="484"/>
      <c r="AP29" s="484"/>
      <c r="AQ29" s="484"/>
      <c r="AR29" s="526"/>
      <c r="AS29" s="483">
        <v>3159</v>
      </c>
      <c r="AT29" s="484"/>
      <c r="AU29" s="484"/>
      <c r="AV29" s="484"/>
      <c r="AW29" s="484"/>
      <c r="AX29" s="485"/>
      <c r="AY29" s="614"/>
      <c r="AZ29" s="615"/>
      <c r="BA29" s="615"/>
      <c r="BB29" s="616"/>
      <c r="BC29" s="466" t="s">
        <v>190</v>
      </c>
      <c r="BD29" s="467"/>
      <c r="BE29" s="467"/>
      <c r="BF29" s="467"/>
      <c r="BG29" s="467"/>
      <c r="BH29" s="467"/>
      <c r="BI29" s="467"/>
      <c r="BJ29" s="467"/>
      <c r="BK29" s="467"/>
      <c r="BL29" s="467"/>
      <c r="BM29" s="468"/>
      <c r="BN29" s="432" t="s">
        <v>176</v>
      </c>
      <c r="BO29" s="433"/>
      <c r="BP29" s="433"/>
      <c r="BQ29" s="433"/>
      <c r="BR29" s="433"/>
      <c r="BS29" s="433"/>
      <c r="BT29" s="433"/>
      <c r="BU29" s="434"/>
      <c r="BV29" s="432" t="s">
        <v>176</v>
      </c>
      <c r="BW29" s="433"/>
      <c r="BX29" s="433"/>
      <c r="BY29" s="433"/>
      <c r="BZ29" s="433"/>
      <c r="CA29" s="433"/>
      <c r="CB29" s="433"/>
      <c r="CC29" s="434"/>
      <c r="CD29" s="203"/>
      <c r="CE29" s="542"/>
      <c r="CF29" s="542"/>
      <c r="CG29" s="542"/>
      <c r="CH29" s="542"/>
      <c r="CI29" s="542"/>
      <c r="CJ29" s="542"/>
      <c r="CK29" s="542"/>
      <c r="CL29" s="542"/>
      <c r="CM29" s="542"/>
      <c r="CN29" s="542"/>
      <c r="CO29" s="542"/>
      <c r="CP29" s="542"/>
      <c r="CQ29" s="542"/>
      <c r="CR29" s="542"/>
      <c r="CS29" s="543"/>
      <c r="CT29" s="429"/>
      <c r="CU29" s="430"/>
      <c r="CV29" s="430"/>
      <c r="CW29" s="430"/>
      <c r="CX29" s="430"/>
      <c r="CY29" s="430"/>
      <c r="CZ29" s="430"/>
      <c r="DA29" s="431"/>
      <c r="DB29" s="429"/>
      <c r="DC29" s="430"/>
      <c r="DD29" s="430"/>
      <c r="DE29" s="430"/>
      <c r="DF29" s="430"/>
      <c r="DG29" s="430"/>
      <c r="DH29" s="430"/>
      <c r="DI29" s="431"/>
      <c r="DJ29" s="186"/>
      <c r="DK29" s="186"/>
      <c r="DL29" s="186"/>
      <c r="DM29" s="186"/>
      <c r="DN29" s="186"/>
      <c r="DO29" s="186"/>
    </row>
    <row r="30" spans="1:119" ht="18.75" customHeight="1" thickBot="1" x14ac:dyDescent="0.2">
      <c r="A30" s="187"/>
      <c r="B30" s="575"/>
      <c r="C30" s="576"/>
      <c r="D30" s="577"/>
      <c r="E30" s="486"/>
      <c r="F30" s="487"/>
      <c r="G30" s="487"/>
      <c r="H30" s="487"/>
      <c r="I30" s="487"/>
      <c r="J30" s="487"/>
      <c r="K30" s="488"/>
      <c r="L30" s="589"/>
      <c r="M30" s="590"/>
      <c r="N30" s="590"/>
      <c r="O30" s="590"/>
      <c r="P30" s="591"/>
      <c r="Q30" s="589"/>
      <c r="R30" s="590"/>
      <c r="S30" s="590"/>
      <c r="T30" s="590"/>
      <c r="U30" s="590"/>
      <c r="V30" s="591"/>
      <c r="W30" s="592" t="s">
        <v>191</v>
      </c>
      <c r="X30" s="593"/>
      <c r="Y30" s="593"/>
      <c r="Z30" s="593"/>
      <c r="AA30" s="593"/>
      <c r="AB30" s="593"/>
      <c r="AC30" s="593"/>
      <c r="AD30" s="593"/>
      <c r="AE30" s="593"/>
      <c r="AF30" s="593"/>
      <c r="AG30" s="594"/>
      <c r="AH30" s="551">
        <v>96.5</v>
      </c>
      <c r="AI30" s="552"/>
      <c r="AJ30" s="552"/>
      <c r="AK30" s="552"/>
      <c r="AL30" s="552"/>
      <c r="AM30" s="552"/>
      <c r="AN30" s="552"/>
      <c r="AO30" s="552"/>
      <c r="AP30" s="552"/>
      <c r="AQ30" s="552"/>
      <c r="AR30" s="552"/>
      <c r="AS30" s="552"/>
      <c r="AT30" s="552"/>
      <c r="AU30" s="552"/>
      <c r="AV30" s="552"/>
      <c r="AW30" s="552"/>
      <c r="AX30" s="554"/>
      <c r="AY30" s="617"/>
      <c r="AZ30" s="618"/>
      <c r="BA30" s="618"/>
      <c r="BB30" s="619"/>
      <c r="BC30" s="605" t="s">
        <v>50</v>
      </c>
      <c r="BD30" s="606"/>
      <c r="BE30" s="606"/>
      <c r="BF30" s="606"/>
      <c r="BG30" s="606"/>
      <c r="BH30" s="606"/>
      <c r="BI30" s="606"/>
      <c r="BJ30" s="606"/>
      <c r="BK30" s="606"/>
      <c r="BL30" s="606"/>
      <c r="BM30" s="607"/>
      <c r="BN30" s="608">
        <v>468210</v>
      </c>
      <c r="BO30" s="609"/>
      <c r="BP30" s="609"/>
      <c r="BQ30" s="609"/>
      <c r="BR30" s="609"/>
      <c r="BS30" s="609"/>
      <c r="BT30" s="609"/>
      <c r="BU30" s="610"/>
      <c r="BV30" s="608">
        <v>354823</v>
      </c>
      <c r="BW30" s="609"/>
      <c r="BX30" s="609"/>
      <c r="BY30" s="609"/>
      <c r="BZ30" s="609"/>
      <c r="CA30" s="609"/>
      <c r="CB30" s="609"/>
      <c r="CC30" s="610"/>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6" t="s">
        <v>198</v>
      </c>
      <c r="D33" s="456"/>
      <c r="E33" s="421" t="s">
        <v>199</v>
      </c>
      <c r="F33" s="421"/>
      <c r="G33" s="421"/>
      <c r="H33" s="421"/>
      <c r="I33" s="421"/>
      <c r="J33" s="421"/>
      <c r="K33" s="421"/>
      <c r="L33" s="421"/>
      <c r="M33" s="421"/>
      <c r="N33" s="421"/>
      <c r="O33" s="421"/>
      <c r="P33" s="421"/>
      <c r="Q33" s="421"/>
      <c r="R33" s="421"/>
      <c r="S33" s="421"/>
      <c r="T33" s="216"/>
      <c r="U33" s="456" t="s">
        <v>200</v>
      </c>
      <c r="V33" s="456"/>
      <c r="W33" s="421" t="s">
        <v>199</v>
      </c>
      <c r="X33" s="421"/>
      <c r="Y33" s="421"/>
      <c r="Z33" s="421"/>
      <c r="AA33" s="421"/>
      <c r="AB33" s="421"/>
      <c r="AC33" s="421"/>
      <c r="AD33" s="421"/>
      <c r="AE33" s="421"/>
      <c r="AF33" s="421"/>
      <c r="AG33" s="421"/>
      <c r="AH33" s="421"/>
      <c r="AI33" s="421"/>
      <c r="AJ33" s="421"/>
      <c r="AK33" s="421"/>
      <c r="AL33" s="216"/>
      <c r="AM33" s="456" t="s">
        <v>201</v>
      </c>
      <c r="AN33" s="456"/>
      <c r="AO33" s="421" t="s">
        <v>202</v>
      </c>
      <c r="AP33" s="421"/>
      <c r="AQ33" s="421"/>
      <c r="AR33" s="421"/>
      <c r="AS33" s="421"/>
      <c r="AT33" s="421"/>
      <c r="AU33" s="421"/>
      <c r="AV33" s="421"/>
      <c r="AW33" s="421"/>
      <c r="AX33" s="421"/>
      <c r="AY33" s="421"/>
      <c r="AZ33" s="421"/>
      <c r="BA33" s="421"/>
      <c r="BB33" s="421"/>
      <c r="BC33" s="421"/>
      <c r="BD33" s="217"/>
      <c r="BE33" s="421" t="s">
        <v>203</v>
      </c>
      <c r="BF33" s="421"/>
      <c r="BG33" s="421" t="s">
        <v>204</v>
      </c>
      <c r="BH33" s="421"/>
      <c r="BI33" s="421"/>
      <c r="BJ33" s="421"/>
      <c r="BK33" s="421"/>
      <c r="BL33" s="421"/>
      <c r="BM33" s="421"/>
      <c r="BN33" s="421"/>
      <c r="BO33" s="421"/>
      <c r="BP33" s="421"/>
      <c r="BQ33" s="421"/>
      <c r="BR33" s="421"/>
      <c r="BS33" s="421"/>
      <c r="BT33" s="421"/>
      <c r="BU33" s="421"/>
      <c r="BV33" s="217"/>
      <c r="BW33" s="456" t="s">
        <v>203</v>
      </c>
      <c r="BX33" s="456"/>
      <c r="BY33" s="421" t="s">
        <v>205</v>
      </c>
      <c r="BZ33" s="421"/>
      <c r="CA33" s="421"/>
      <c r="CB33" s="421"/>
      <c r="CC33" s="421"/>
      <c r="CD33" s="421"/>
      <c r="CE33" s="421"/>
      <c r="CF33" s="421"/>
      <c r="CG33" s="421"/>
      <c r="CH33" s="421"/>
      <c r="CI33" s="421"/>
      <c r="CJ33" s="421"/>
      <c r="CK33" s="421"/>
      <c r="CL33" s="421"/>
      <c r="CM33" s="421"/>
      <c r="CN33" s="216"/>
      <c r="CO33" s="456" t="s">
        <v>206</v>
      </c>
      <c r="CP33" s="456"/>
      <c r="CQ33" s="421" t="s">
        <v>207</v>
      </c>
      <c r="CR33" s="421"/>
      <c r="CS33" s="421"/>
      <c r="CT33" s="421"/>
      <c r="CU33" s="421"/>
      <c r="CV33" s="421"/>
      <c r="CW33" s="421"/>
      <c r="CX33" s="421"/>
      <c r="CY33" s="421"/>
      <c r="CZ33" s="421"/>
      <c r="DA33" s="421"/>
      <c r="DB33" s="421"/>
      <c r="DC33" s="421"/>
      <c r="DD33" s="421"/>
      <c r="DE33" s="421"/>
      <c r="DF33" s="216"/>
      <c r="DG33" s="620" t="s">
        <v>208</v>
      </c>
      <c r="DH33" s="620"/>
      <c r="DI33" s="218"/>
      <c r="DJ33" s="186"/>
      <c r="DK33" s="186"/>
      <c r="DL33" s="186"/>
      <c r="DM33" s="186"/>
      <c r="DN33" s="186"/>
      <c r="DO33" s="186"/>
    </row>
    <row r="34" spans="1:119" ht="32.25" customHeight="1" x14ac:dyDescent="0.15">
      <c r="A34" s="187"/>
      <c r="B34" s="213"/>
      <c r="C34" s="621">
        <f>IF(E34="","",1)</f>
        <v>1</v>
      </c>
      <c r="D34" s="621"/>
      <c r="E34" s="622" t="str">
        <f>IF('各会計、関係団体の財政状況及び健全化判断比率'!B7="","",'各会計、関係団体の財政状況及び健全化判断比率'!B7)</f>
        <v>一般会計</v>
      </c>
      <c r="F34" s="622"/>
      <c r="G34" s="622"/>
      <c r="H34" s="622"/>
      <c r="I34" s="622"/>
      <c r="J34" s="622"/>
      <c r="K34" s="622"/>
      <c r="L34" s="622"/>
      <c r="M34" s="622"/>
      <c r="N34" s="622"/>
      <c r="O34" s="622"/>
      <c r="P34" s="622"/>
      <c r="Q34" s="622"/>
      <c r="R34" s="622"/>
      <c r="S34" s="622"/>
      <c r="T34" s="214"/>
      <c r="U34" s="621">
        <f>IF(W34="","",MAX(C34:D43)+1)</f>
        <v>2</v>
      </c>
      <c r="V34" s="621"/>
      <c r="W34" s="622" t="str">
        <f>IF('各会計、関係団体の財政状況及び健全化判断比率'!B28="","",'各会計、関係団体の財政状況及び健全化判断比率'!B28)</f>
        <v>国民健康保険特別会計</v>
      </c>
      <c r="X34" s="622"/>
      <c r="Y34" s="622"/>
      <c r="Z34" s="622"/>
      <c r="AA34" s="622"/>
      <c r="AB34" s="622"/>
      <c r="AC34" s="622"/>
      <c r="AD34" s="622"/>
      <c r="AE34" s="622"/>
      <c r="AF34" s="622"/>
      <c r="AG34" s="622"/>
      <c r="AH34" s="622"/>
      <c r="AI34" s="622"/>
      <c r="AJ34" s="622"/>
      <c r="AK34" s="622"/>
      <c r="AL34" s="214"/>
      <c r="AM34" s="621">
        <f>IF(AO34="","",MAX(C34:D43,U34:V43)+1)</f>
        <v>6</v>
      </c>
      <c r="AN34" s="621"/>
      <c r="AO34" s="622" t="str">
        <f>IF('各会計、関係団体の財政状況及び健全化判断比率'!B32="","",'各会計、関係団体の財政状況及び健全化判断比率'!B32)</f>
        <v>水道事業会計</v>
      </c>
      <c r="AP34" s="622"/>
      <c r="AQ34" s="622"/>
      <c r="AR34" s="622"/>
      <c r="AS34" s="622"/>
      <c r="AT34" s="622"/>
      <c r="AU34" s="622"/>
      <c r="AV34" s="622"/>
      <c r="AW34" s="622"/>
      <c r="AX34" s="622"/>
      <c r="AY34" s="622"/>
      <c r="AZ34" s="622"/>
      <c r="BA34" s="622"/>
      <c r="BB34" s="622"/>
      <c r="BC34" s="622"/>
      <c r="BD34" s="214"/>
      <c r="BE34" s="621">
        <f>IF(BG34="","",MAX(C34:D43,U34:V43,AM34:AN43)+1)</f>
        <v>7</v>
      </c>
      <c r="BF34" s="621"/>
      <c r="BG34" s="622" t="str">
        <f>IF('各会計、関係団体の財政状況及び健全化判断比率'!B33="","",'各会計、関係団体の財政状況及び健全化判断比率'!B33)</f>
        <v>下水道事業特別会計</v>
      </c>
      <c r="BH34" s="622"/>
      <c r="BI34" s="622"/>
      <c r="BJ34" s="622"/>
      <c r="BK34" s="622"/>
      <c r="BL34" s="622"/>
      <c r="BM34" s="622"/>
      <c r="BN34" s="622"/>
      <c r="BO34" s="622"/>
      <c r="BP34" s="622"/>
      <c r="BQ34" s="622"/>
      <c r="BR34" s="622"/>
      <c r="BS34" s="622"/>
      <c r="BT34" s="622"/>
      <c r="BU34" s="622"/>
      <c r="BV34" s="214"/>
      <c r="BW34" s="621">
        <f>IF(BY34="","",MAX(C34:D43,U34:V43,AM34:AN43,BE34:BF43)+1)</f>
        <v>9</v>
      </c>
      <c r="BX34" s="621"/>
      <c r="BY34" s="622" t="str">
        <f>IF('各会計、関係団体の財政状況及び健全化判断比率'!B68="","",'各会計、関係団体の財政状況及び健全化判断比率'!B68)</f>
        <v>豊能郡環境施設組合</v>
      </c>
      <c r="BZ34" s="622"/>
      <c r="CA34" s="622"/>
      <c r="CB34" s="622"/>
      <c r="CC34" s="622"/>
      <c r="CD34" s="622"/>
      <c r="CE34" s="622"/>
      <c r="CF34" s="622"/>
      <c r="CG34" s="622"/>
      <c r="CH34" s="622"/>
      <c r="CI34" s="622"/>
      <c r="CJ34" s="622"/>
      <c r="CK34" s="622"/>
      <c r="CL34" s="622"/>
      <c r="CM34" s="622"/>
      <c r="CN34" s="214"/>
      <c r="CO34" s="621">
        <f>IF(CQ34="","",MAX(C34:D43,U34:V43,AM34:AN43,BE34:BF43,BW34:BX43)+1)</f>
        <v>15</v>
      </c>
      <c r="CP34" s="621"/>
      <c r="CQ34" s="622" t="str">
        <f>IF('各会計、関係団体の財政状況及び健全化判断比率'!BS7="","",'各会計、関係団体の財政状況及び健全化判断比率'!BS7)</f>
        <v>能勢物産センター</v>
      </c>
      <c r="CR34" s="622"/>
      <c r="CS34" s="622"/>
      <c r="CT34" s="622"/>
      <c r="CU34" s="622"/>
      <c r="CV34" s="622"/>
      <c r="CW34" s="622"/>
      <c r="CX34" s="622"/>
      <c r="CY34" s="622"/>
      <c r="CZ34" s="622"/>
      <c r="DA34" s="622"/>
      <c r="DB34" s="622"/>
      <c r="DC34" s="622"/>
      <c r="DD34" s="622"/>
      <c r="DE34" s="622"/>
      <c r="DF34" s="211"/>
      <c r="DG34" s="623" t="str">
        <f>IF('各会計、関係団体の財政状況及び健全化判断比率'!BR7="","",'各会計、関係団体の財政状況及び健全化判断比率'!BR7)</f>
        <v/>
      </c>
      <c r="DH34" s="623"/>
      <c r="DI34" s="218"/>
      <c r="DJ34" s="186"/>
      <c r="DK34" s="186"/>
      <c r="DL34" s="186"/>
      <c r="DM34" s="186"/>
      <c r="DN34" s="186"/>
      <c r="DO34" s="186"/>
    </row>
    <row r="35" spans="1:119" ht="32.25" customHeight="1" x14ac:dyDescent="0.15">
      <c r="A35" s="187"/>
      <c r="B35" s="213"/>
      <c r="C35" s="621" t="str">
        <f>IF(E35="","",C34+1)</f>
        <v/>
      </c>
      <c r="D35" s="621"/>
      <c r="E35" s="622" t="str">
        <f>IF('各会計、関係団体の財政状況及び健全化判断比率'!B8="","",'各会計、関係団体の財政状況及び健全化判断比率'!B8)</f>
        <v/>
      </c>
      <c r="F35" s="622"/>
      <c r="G35" s="622"/>
      <c r="H35" s="622"/>
      <c r="I35" s="622"/>
      <c r="J35" s="622"/>
      <c r="K35" s="622"/>
      <c r="L35" s="622"/>
      <c r="M35" s="622"/>
      <c r="N35" s="622"/>
      <c r="O35" s="622"/>
      <c r="P35" s="622"/>
      <c r="Q35" s="622"/>
      <c r="R35" s="622"/>
      <c r="S35" s="622"/>
      <c r="T35" s="214"/>
      <c r="U35" s="621">
        <f>IF(W35="","",U34+1)</f>
        <v>3</v>
      </c>
      <c r="V35" s="621"/>
      <c r="W35" s="622" t="str">
        <f>IF('各会計、関係団体の財政状況及び健全化判断比率'!B29="","",'各会計、関係団体の財政状況及び健全化判断比率'!B29)</f>
        <v>後期高齢者医療特別会計</v>
      </c>
      <c r="X35" s="622"/>
      <c r="Y35" s="622"/>
      <c r="Z35" s="622"/>
      <c r="AA35" s="622"/>
      <c r="AB35" s="622"/>
      <c r="AC35" s="622"/>
      <c r="AD35" s="622"/>
      <c r="AE35" s="622"/>
      <c r="AF35" s="622"/>
      <c r="AG35" s="622"/>
      <c r="AH35" s="622"/>
      <c r="AI35" s="622"/>
      <c r="AJ35" s="622"/>
      <c r="AK35" s="622"/>
      <c r="AL35" s="214"/>
      <c r="AM35" s="621" t="str">
        <f t="shared" ref="AM35:AM43" si="0">IF(AO35="","",AM34+1)</f>
        <v/>
      </c>
      <c r="AN35" s="621"/>
      <c r="AO35" s="622"/>
      <c r="AP35" s="622"/>
      <c r="AQ35" s="622"/>
      <c r="AR35" s="622"/>
      <c r="AS35" s="622"/>
      <c r="AT35" s="622"/>
      <c r="AU35" s="622"/>
      <c r="AV35" s="622"/>
      <c r="AW35" s="622"/>
      <c r="AX35" s="622"/>
      <c r="AY35" s="622"/>
      <c r="AZ35" s="622"/>
      <c r="BA35" s="622"/>
      <c r="BB35" s="622"/>
      <c r="BC35" s="622"/>
      <c r="BD35" s="214"/>
      <c r="BE35" s="621">
        <f t="shared" ref="BE35:BE43" si="1">IF(BG35="","",BE34+1)</f>
        <v>8</v>
      </c>
      <c r="BF35" s="621"/>
      <c r="BG35" s="622" t="str">
        <f>IF('各会計、関係団体の財政状況及び健全化判断比率'!B34="","",'各会計、関係団体の財政状況及び健全化判断比率'!B34)</f>
        <v>農業集落排水事業特別会計</v>
      </c>
      <c r="BH35" s="622"/>
      <c r="BI35" s="622"/>
      <c r="BJ35" s="622"/>
      <c r="BK35" s="622"/>
      <c r="BL35" s="622"/>
      <c r="BM35" s="622"/>
      <c r="BN35" s="622"/>
      <c r="BO35" s="622"/>
      <c r="BP35" s="622"/>
      <c r="BQ35" s="622"/>
      <c r="BR35" s="622"/>
      <c r="BS35" s="622"/>
      <c r="BT35" s="622"/>
      <c r="BU35" s="622"/>
      <c r="BV35" s="214"/>
      <c r="BW35" s="621">
        <f t="shared" ref="BW35:BW43" si="2">IF(BY35="","",BW34+1)</f>
        <v>10</v>
      </c>
      <c r="BX35" s="621"/>
      <c r="BY35" s="622" t="str">
        <f>IF('各会計、関係団体の財政状況及び健全化判断比率'!B69="","",'各会計、関係団体の財政状況及び健全化判断比率'!B69)</f>
        <v>猪名川上流広域ごみ処理施設組合</v>
      </c>
      <c r="BZ35" s="622"/>
      <c r="CA35" s="622"/>
      <c r="CB35" s="622"/>
      <c r="CC35" s="622"/>
      <c r="CD35" s="622"/>
      <c r="CE35" s="622"/>
      <c r="CF35" s="622"/>
      <c r="CG35" s="622"/>
      <c r="CH35" s="622"/>
      <c r="CI35" s="622"/>
      <c r="CJ35" s="622"/>
      <c r="CK35" s="622"/>
      <c r="CL35" s="622"/>
      <c r="CM35" s="622"/>
      <c r="CN35" s="214"/>
      <c r="CO35" s="621" t="str">
        <f t="shared" ref="CO35:CO43" si="3">IF(CQ35="","",CO34+1)</f>
        <v/>
      </c>
      <c r="CP35" s="621"/>
      <c r="CQ35" s="622" t="str">
        <f>IF('各会計、関係団体の財政状況及び健全化判断比率'!BS8="","",'各会計、関係団体の財政状況及び健全化判断比率'!BS8)</f>
        <v/>
      </c>
      <c r="CR35" s="622"/>
      <c r="CS35" s="622"/>
      <c r="CT35" s="622"/>
      <c r="CU35" s="622"/>
      <c r="CV35" s="622"/>
      <c r="CW35" s="622"/>
      <c r="CX35" s="622"/>
      <c r="CY35" s="622"/>
      <c r="CZ35" s="622"/>
      <c r="DA35" s="622"/>
      <c r="DB35" s="622"/>
      <c r="DC35" s="622"/>
      <c r="DD35" s="622"/>
      <c r="DE35" s="622"/>
      <c r="DF35" s="211"/>
      <c r="DG35" s="623" t="str">
        <f>IF('各会計、関係団体の財政状況及び健全化判断比率'!BR8="","",'各会計、関係団体の財政状況及び健全化判断比率'!BR8)</f>
        <v/>
      </c>
      <c r="DH35" s="623"/>
      <c r="DI35" s="218"/>
      <c r="DJ35" s="186"/>
      <c r="DK35" s="186"/>
      <c r="DL35" s="186"/>
      <c r="DM35" s="186"/>
      <c r="DN35" s="186"/>
      <c r="DO35" s="186"/>
    </row>
    <row r="36" spans="1:119" ht="32.25" customHeight="1" x14ac:dyDescent="0.15">
      <c r="A36" s="187"/>
      <c r="B36" s="213"/>
      <c r="C36" s="621" t="str">
        <f>IF(E36="","",C35+1)</f>
        <v/>
      </c>
      <c r="D36" s="621"/>
      <c r="E36" s="622" t="str">
        <f>IF('各会計、関係団体の財政状況及び健全化判断比率'!B9="","",'各会計、関係団体の財政状況及び健全化判断比率'!B9)</f>
        <v/>
      </c>
      <c r="F36" s="622"/>
      <c r="G36" s="622"/>
      <c r="H36" s="622"/>
      <c r="I36" s="622"/>
      <c r="J36" s="622"/>
      <c r="K36" s="622"/>
      <c r="L36" s="622"/>
      <c r="M36" s="622"/>
      <c r="N36" s="622"/>
      <c r="O36" s="622"/>
      <c r="P36" s="622"/>
      <c r="Q36" s="622"/>
      <c r="R36" s="622"/>
      <c r="S36" s="622"/>
      <c r="T36" s="214"/>
      <c r="U36" s="621">
        <f t="shared" ref="U36:U43" si="4">IF(W36="","",U35+1)</f>
        <v>4</v>
      </c>
      <c r="V36" s="621"/>
      <c r="W36" s="622" t="str">
        <f>IF('各会計、関係団体の財政状況及び健全化判断比率'!B30="","",'各会計、関係団体の財政状況及び健全化判断比率'!B30)</f>
        <v>介護保険特別会計</v>
      </c>
      <c r="X36" s="622"/>
      <c r="Y36" s="622"/>
      <c r="Z36" s="622"/>
      <c r="AA36" s="622"/>
      <c r="AB36" s="622"/>
      <c r="AC36" s="622"/>
      <c r="AD36" s="622"/>
      <c r="AE36" s="622"/>
      <c r="AF36" s="622"/>
      <c r="AG36" s="622"/>
      <c r="AH36" s="622"/>
      <c r="AI36" s="622"/>
      <c r="AJ36" s="622"/>
      <c r="AK36" s="622"/>
      <c r="AL36" s="214"/>
      <c r="AM36" s="621" t="str">
        <f t="shared" si="0"/>
        <v/>
      </c>
      <c r="AN36" s="621"/>
      <c r="AO36" s="622"/>
      <c r="AP36" s="622"/>
      <c r="AQ36" s="622"/>
      <c r="AR36" s="622"/>
      <c r="AS36" s="622"/>
      <c r="AT36" s="622"/>
      <c r="AU36" s="622"/>
      <c r="AV36" s="622"/>
      <c r="AW36" s="622"/>
      <c r="AX36" s="622"/>
      <c r="AY36" s="622"/>
      <c r="AZ36" s="622"/>
      <c r="BA36" s="622"/>
      <c r="BB36" s="622"/>
      <c r="BC36" s="622"/>
      <c r="BD36" s="214"/>
      <c r="BE36" s="621" t="str">
        <f t="shared" si="1"/>
        <v/>
      </c>
      <c r="BF36" s="621"/>
      <c r="BG36" s="622"/>
      <c r="BH36" s="622"/>
      <c r="BI36" s="622"/>
      <c r="BJ36" s="622"/>
      <c r="BK36" s="622"/>
      <c r="BL36" s="622"/>
      <c r="BM36" s="622"/>
      <c r="BN36" s="622"/>
      <c r="BO36" s="622"/>
      <c r="BP36" s="622"/>
      <c r="BQ36" s="622"/>
      <c r="BR36" s="622"/>
      <c r="BS36" s="622"/>
      <c r="BT36" s="622"/>
      <c r="BU36" s="622"/>
      <c r="BV36" s="214"/>
      <c r="BW36" s="621">
        <f t="shared" si="2"/>
        <v>11</v>
      </c>
      <c r="BX36" s="621"/>
      <c r="BY36" s="622" t="str">
        <f>IF('各会計、関係団体の財政状況及び健全化判断比率'!B70="","",'各会計、関係団体の財政状況及び健全化判断比率'!B70)</f>
        <v>大阪府後期高齢者医療広域連合
（一般会計）</v>
      </c>
      <c r="BZ36" s="622"/>
      <c r="CA36" s="622"/>
      <c r="CB36" s="622"/>
      <c r="CC36" s="622"/>
      <c r="CD36" s="622"/>
      <c r="CE36" s="622"/>
      <c r="CF36" s="622"/>
      <c r="CG36" s="622"/>
      <c r="CH36" s="622"/>
      <c r="CI36" s="622"/>
      <c r="CJ36" s="622"/>
      <c r="CK36" s="622"/>
      <c r="CL36" s="622"/>
      <c r="CM36" s="622"/>
      <c r="CN36" s="214"/>
      <c r="CO36" s="621" t="str">
        <f t="shared" si="3"/>
        <v/>
      </c>
      <c r="CP36" s="621"/>
      <c r="CQ36" s="622" t="str">
        <f>IF('各会計、関係団体の財政状況及び健全化判断比率'!BS9="","",'各会計、関係団体の財政状況及び健全化判断比率'!BS9)</f>
        <v/>
      </c>
      <c r="CR36" s="622"/>
      <c r="CS36" s="622"/>
      <c r="CT36" s="622"/>
      <c r="CU36" s="622"/>
      <c r="CV36" s="622"/>
      <c r="CW36" s="622"/>
      <c r="CX36" s="622"/>
      <c r="CY36" s="622"/>
      <c r="CZ36" s="622"/>
      <c r="DA36" s="622"/>
      <c r="DB36" s="622"/>
      <c r="DC36" s="622"/>
      <c r="DD36" s="622"/>
      <c r="DE36" s="622"/>
      <c r="DF36" s="211"/>
      <c r="DG36" s="623" t="str">
        <f>IF('各会計、関係団体の財政状況及び健全化判断比率'!BR9="","",'各会計、関係団体の財政状況及び健全化判断比率'!BR9)</f>
        <v/>
      </c>
      <c r="DH36" s="623"/>
      <c r="DI36" s="218"/>
      <c r="DJ36" s="186"/>
      <c r="DK36" s="186"/>
      <c r="DL36" s="186"/>
      <c r="DM36" s="186"/>
      <c r="DN36" s="186"/>
      <c r="DO36" s="186"/>
    </row>
    <row r="37" spans="1:119" ht="32.25" customHeight="1" x14ac:dyDescent="0.15">
      <c r="A37" s="187"/>
      <c r="B37" s="213"/>
      <c r="C37" s="621" t="str">
        <f>IF(E37="","",C36+1)</f>
        <v/>
      </c>
      <c r="D37" s="621"/>
      <c r="E37" s="622" t="str">
        <f>IF('各会計、関係団体の財政状況及び健全化判断比率'!B10="","",'各会計、関係団体の財政状況及び健全化判断比率'!B10)</f>
        <v/>
      </c>
      <c r="F37" s="622"/>
      <c r="G37" s="622"/>
      <c r="H37" s="622"/>
      <c r="I37" s="622"/>
      <c r="J37" s="622"/>
      <c r="K37" s="622"/>
      <c r="L37" s="622"/>
      <c r="M37" s="622"/>
      <c r="N37" s="622"/>
      <c r="O37" s="622"/>
      <c r="P37" s="622"/>
      <c r="Q37" s="622"/>
      <c r="R37" s="622"/>
      <c r="S37" s="622"/>
      <c r="T37" s="214"/>
      <c r="U37" s="621">
        <f t="shared" si="4"/>
        <v>5</v>
      </c>
      <c r="V37" s="621"/>
      <c r="W37" s="622" t="str">
        <f>IF('各会計、関係団体の財政状況及び健全化判断比率'!B31="","",'各会計、関係団体の財政状況及び健全化判断比率'!B31)</f>
        <v>国民健康保険診療所特別会計</v>
      </c>
      <c r="X37" s="622"/>
      <c r="Y37" s="622"/>
      <c r="Z37" s="622"/>
      <c r="AA37" s="622"/>
      <c r="AB37" s="622"/>
      <c r="AC37" s="622"/>
      <c r="AD37" s="622"/>
      <c r="AE37" s="622"/>
      <c r="AF37" s="622"/>
      <c r="AG37" s="622"/>
      <c r="AH37" s="622"/>
      <c r="AI37" s="622"/>
      <c r="AJ37" s="622"/>
      <c r="AK37" s="622"/>
      <c r="AL37" s="214"/>
      <c r="AM37" s="621" t="str">
        <f t="shared" si="0"/>
        <v/>
      </c>
      <c r="AN37" s="621"/>
      <c r="AO37" s="622"/>
      <c r="AP37" s="622"/>
      <c r="AQ37" s="622"/>
      <c r="AR37" s="622"/>
      <c r="AS37" s="622"/>
      <c r="AT37" s="622"/>
      <c r="AU37" s="622"/>
      <c r="AV37" s="622"/>
      <c r="AW37" s="622"/>
      <c r="AX37" s="622"/>
      <c r="AY37" s="622"/>
      <c r="AZ37" s="622"/>
      <c r="BA37" s="622"/>
      <c r="BB37" s="622"/>
      <c r="BC37" s="622"/>
      <c r="BD37" s="214"/>
      <c r="BE37" s="621" t="str">
        <f t="shared" si="1"/>
        <v/>
      </c>
      <c r="BF37" s="621"/>
      <c r="BG37" s="622"/>
      <c r="BH37" s="622"/>
      <c r="BI37" s="622"/>
      <c r="BJ37" s="622"/>
      <c r="BK37" s="622"/>
      <c r="BL37" s="622"/>
      <c r="BM37" s="622"/>
      <c r="BN37" s="622"/>
      <c r="BO37" s="622"/>
      <c r="BP37" s="622"/>
      <c r="BQ37" s="622"/>
      <c r="BR37" s="622"/>
      <c r="BS37" s="622"/>
      <c r="BT37" s="622"/>
      <c r="BU37" s="622"/>
      <c r="BV37" s="214"/>
      <c r="BW37" s="621">
        <f t="shared" si="2"/>
        <v>12</v>
      </c>
      <c r="BX37" s="621"/>
      <c r="BY37" s="622" t="str">
        <f>IF('各会計、関係団体の財政状況及び健全化判断比率'!B71="","",'各会計、関係団体の財政状況及び健全化判断比率'!B71)</f>
        <v>大阪府後期高齢者医療広域連合
（後期高齢者医療特別会計）</v>
      </c>
      <c r="BZ37" s="622"/>
      <c r="CA37" s="622"/>
      <c r="CB37" s="622"/>
      <c r="CC37" s="622"/>
      <c r="CD37" s="622"/>
      <c r="CE37" s="622"/>
      <c r="CF37" s="622"/>
      <c r="CG37" s="622"/>
      <c r="CH37" s="622"/>
      <c r="CI37" s="622"/>
      <c r="CJ37" s="622"/>
      <c r="CK37" s="622"/>
      <c r="CL37" s="622"/>
      <c r="CM37" s="622"/>
      <c r="CN37" s="214"/>
      <c r="CO37" s="621" t="str">
        <f t="shared" si="3"/>
        <v/>
      </c>
      <c r="CP37" s="621"/>
      <c r="CQ37" s="622" t="str">
        <f>IF('各会計、関係団体の財政状況及び健全化判断比率'!BS10="","",'各会計、関係団体の財政状況及び健全化判断比率'!BS10)</f>
        <v/>
      </c>
      <c r="CR37" s="622"/>
      <c r="CS37" s="622"/>
      <c r="CT37" s="622"/>
      <c r="CU37" s="622"/>
      <c r="CV37" s="622"/>
      <c r="CW37" s="622"/>
      <c r="CX37" s="622"/>
      <c r="CY37" s="622"/>
      <c r="CZ37" s="622"/>
      <c r="DA37" s="622"/>
      <c r="DB37" s="622"/>
      <c r="DC37" s="622"/>
      <c r="DD37" s="622"/>
      <c r="DE37" s="622"/>
      <c r="DF37" s="211"/>
      <c r="DG37" s="623" t="str">
        <f>IF('各会計、関係団体の財政状況及び健全化判断比率'!BR10="","",'各会計、関係団体の財政状況及び健全化判断比率'!BR10)</f>
        <v/>
      </c>
      <c r="DH37" s="623"/>
      <c r="DI37" s="218"/>
      <c r="DJ37" s="186"/>
      <c r="DK37" s="186"/>
      <c r="DL37" s="186"/>
      <c r="DM37" s="186"/>
      <c r="DN37" s="186"/>
      <c r="DO37" s="186"/>
    </row>
    <row r="38" spans="1:119" ht="32.25" customHeight="1" x14ac:dyDescent="0.15">
      <c r="A38" s="187"/>
      <c r="B38" s="213"/>
      <c r="C38" s="621" t="str">
        <f t="shared" ref="C38:C43" si="5">IF(E38="","",C37+1)</f>
        <v/>
      </c>
      <c r="D38" s="621"/>
      <c r="E38" s="622" t="str">
        <f>IF('各会計、関係団体の財政状況及び健全化判断比率'!B11="","",'各会計、関係団体の財政状況及び健全化判断比率'!B11)</f>
        <v/>
      </c>
      <c r="F38" s="622"/>
      <c r="G38" s="622"/>
      <c r="H38" s="622"/>
      <c r="I38" s="622"/>
      <c r="J38" s="622"/>
      <c r="K38" s="622"/>
      <c r="L38" s="622"/>
      <c r="M38" s="622"/>
      <c r="N38" s="622"/>
      <c r="O38" s="622"/>
      <c r="P38" s="622"/>
      <c r="Q38" s="622"/>
      <c r="R38" s="622"/>
      <c r="S38" s="622"/>
      <c r="T38" s="214"/>
      <c r="U38" s="621" t="str">
        <f t="shared" si="4"/>
        <v/>
      </c>
      <c r="V38" s="621"/>
      <c r="W38" s="622"/>
      <c r="X38" s="622"/>
      <c r="Y38" s="622"/>
      <c r="Z38" s="622"/>
      <c r="AA38" s="622"/>
      <c r="AB38" s="622"/>
      <c r="AC38" s="622"/>
      <c r="AD38" s="622"/>
      <c r="AE38" s="622"/>
      <c r="AF38" s="622"/>
      <c r="AG38" s="622"/>
      <c r="AH38" s="622"/>
      <c r="AI38" s="622"/>
      <c r="AJ38" s="622"/>
      <c r="AK38" s="622"/>
      <c r="AL38" s="214"/>
      <c r="AM38" s="621" t="str">
        <f t="shared" si="0"/>
        <v/>
      </c>
      <c r="AN38" s="621"/>
      <c r="AO38" s="622"/>
      <c r="AP38" s="622"/>
      <c r="AQ38" s="622"/>
      <c r="AR38" s="622"/>
      <c r="AS38" s="622"/>
      <c r="AT38" s="622"/>
      <c r="AU38" s="622"/>
      <c r="AV38" s="622"/>
      <c r="AW38" s="622"/>
      <c r="AX38" s="622"/>
      <c r="AY38" s="622"/>
      <c r="AZ38" s="622"/>
      <c r="BA38" s="622"/>
      <c r="BB38" s="622"/>
      <c r="BC38" s="622"/>
      <c r="BD38" s="214"/>
      <c r="BE38" s="621" t="str">
        <f t="shared" si="1"/>
        <v/>
      </c>
      <c r="BF38" s="621"/>
      <c r="BG38" s="622"/>
      <c r="BH38" s="622"/>
      <c r="BI38" s="622"/>
      <c r="BJ38" s="622"/>
      <c r="BK38" s="622"/>
      <c r="BL38" s="622"/>
      <c r="BM38" s="622"/>
      <c r="BN38" s="622"/>
      <c r="BO38" s="622"/>
      <c r="BP38" s="622"/>
      <c r="BQ38" s="622"/>
      <c r="BR38" s="622"/>
      <c r="BS38" s="622"/>
      <c r="BT38" s="622"/>
      <c r="BU38" s="622"/>
      <c r="BV38" s="214"/>
      <c r="BW38" s="621">
        <f t="shared" si="2"/>
        <v>13</v>
      </c>
      <c r="BX38" s="621"/>
      <c r="BY38" s="622" t="str">
        <f>IF('各会計、関係団体の財政状況及び健全化判断比率'!B72="","",'各会計、関係団体の財政状況及び健全化判断比率'!B72)</f>
        <v>大阪広域水道企業団
（水道事業会計）</v>
      </c>
      <c r="BZ38" s="622"/>
      <c r="CA38" s="622"/>
      <c r="CB38" s="622"/>
      <c r="CC38" s="622"/>
      <c r="CD38" s="622"/>
      <c r="CE38" s="622"/>
      <c r="CF38" s="622"/>
      <c r="CG38" s="622"/>
      <c r="CH38" s="622"/>
      <c r="CI38" s="622"/>
      <c r="CJ38" s="622"/>
      <c r="CK38" s="622"/>
      <c r="CL38" s="622"/>
      <c r="CM38" s="622"/>
      <c r="CN38" s="214"/>
      <c r="CO38" s="621" t="str">
        <f t="shared" si="3"/>
        <v/>
      </c>
      <c r="CP38" s="621"/>
      <c r="CQ38" s="622" t="str">
        <f>IF('各会計、関係団体の財政状況及び健全化判断比率'!BS11="","",'各会計、関係団体の財政状況及び健全化判断比率'!BS11)</f>
        <v/>
      </c>
      <c r="CR38" s="622"/>
      <c r="CS38" s="622"/>
      <c r="CT38" s="622"/>
      <c r="CU38" s="622"/>
      <c r="CV38" s="622"/>
      <c r="CW38" s="622"/>
      <c r="CX38" s="622"/>
      <c r="CY38" s="622"/>
      <c r="CZ38" s="622"/>
      <c r="DA38" s="622"/>
      <c r="DB38" s="622"/>
      <c r="DC38" s="622"/>
      <c r="DD38" s="622"/>
      <c r="DE38" s="622"/>
      <c r="DF38" s="211"/>
      <c r="DG38" s="623" t="str">
        <f>IF('各会計、関係団体の財政状況及び健全化判断比率'!BR11="","",'各会計、関係団体の財政状況及び健全化判断比率'!BR11)</f>
        <v/>
      </c>
      <c r="DH38" s="623"/>
      <c r="DI38" s="218"/>
      <c r="DJ38" s="186"/>
      <c r="DK38" s="186"/>
      <c r="DL38" s="186"/>
      <c r="DM38" s="186"/>
      <c r="DN38" s="186"/>
      <c r="DO38" s="186"/>
    </row>
    <row r="39" spans="1:119" ht="32.25" customHeight="1" x14ac:dyDescent="0.15">
      <c r="A39" s="187"/>
      <c r="B39" s="213"/>
      <c r="C39" s="621" t="str">
        <f t="shared" si="5"/>
        <v/>
      </c>
      <c r="D39" s="621"/>
      <c r="E39" s="622" t="str">
        <f>IF('各会計、関係団体の財政状況及び健全化判断比率'!B12="","",'各会計、関係団体の財政状況及び健全化判断比率'!B12)</f>
        <v/>
      </c>
      <c r="F39" s="622"/>
      <c r="G39" s="622"/>
      <c r="H39" s="622"/>
      <c r="I39" s="622"/>
      <c r="J39" s="622"/>
      <c r="K39" s="622"/>
      <c r="L39" s="622"/>
      <c r="M39" s="622"/>
      <c r="N39" s="622"/>
      <c r="O39" s="622"/>
      <c r="P39" s="622"/>
      <c r="Q39" s="622"/>
      <c r="R39" s="622"/>
      <c r="S39" s="622"/>
      <c r="T39" s="214"/>
      <c r="U39" s="621" t="str">
        <f t="shared" si="4"/>
        <v/>
      </c>
      <c r="V39" s="621"/>
      <c r="W39" s="622"/>
      <c r="X39" s="622"/>
      <c r="Y39" s="622"/>
      <c r="Z39" s="622"/>
      <c r="AA39" s="622"/>
      <c r="AB39" s="622"/>
      <c r="AC39" s="622"/>
      <c r="AD39" s="622"/>
      <c r="AE39" s="622"/>
      <c r="AF39" s="622"/>
      <c r="AG39" s="622"/>
      <c r="AH39" s="622"/>
      <c r="AI39" s="622"/>
      <c r="AJ39" s="622"/>
      <c r="AK39" s="622"/>
      <c r="AL39" s="214"/>
      <c r="AM39" s="621" t="str">
        <f t="shared" si="0"/>
        <v/>
      </c>
      <c r="AN39" s="621"/>
      <c r="AO39" s="622"/>
      <c r="AP39" s="622"/>
      <c r="AQ39" s="622"/>
      <c r="AR39" s="622"/>
      <c r="AS39" s="622"/>
      <c r="AT39" s="622"/>
      <c r="AU39" s="622"/>
      <c r="AV39" s="622"/>
      <c r="AW39" s="622"/>
      <c r="AX39" s="622"/>
      <c r="AY39" s="622"/>
      <c r="AZ39" s="622"/>
      <c r="BA39" s="622"/>
      <c r="BB39" s="622"/>
      <c r="BC39" s="622"/>
      <c r="BD39" s="214"/>
      <c r="BE39" s="621" t="str">
        <f t="shared" si="1"/>
        <v/>
      </c>
      <c r="BF39" s="621"/>
      <c r="BG39" s="622"/>
      <c r="BH39" s="622"/>
      <c r="BI39" s="622"/>
      <c r="BJ39" s="622"/>
      <c r="BK39" s="622"/>
      <c r="BL39" s="622"/>
      <c r="BM39" s="622"/>
      <c r="BN39" s="622"/>
      <c r="BO39" s="622"/>
      <c r="BP39" s="622"/>
      <c r="BQ39" s="622"/>
      <c r="BR39" s="622"/>
      <c r="BS39" s="622"/>
      <c r="BT39" s="622"/>
      <c r="BU39" s="622"/>
      <c r="BV39" s="214"/>
      <c r="BW39" s="621">
        <f t="shared" si="2"/>
        <v>14</v>
      </c>
      <c r="BX39" s="621"/>
      <c r="BY39" s="622" t="str">
        <f>IF('各会計、関係団体の財政状況及び健全化判断比率'!B73="","",'各会計、関係団体の財政状況及び健全化判断比率'!B73)</f>
        <v>大阪広域水道企業団
（工業用水道事業会計）</v>
      </c>
      <c r="BZ39" s="622"/>
      <c r="CA39" s="622"/>
      <c r="CB39" s="622"/>
      <c r="CC39" s="622"/>
      <c r="CD39" s="622"/>
      <c r="CE39" s="622"/>
      <c r="CF39" s="622"/>
      <c r="CG39" s="622"/>
      <c r="CH39" s="622"/>
      <c r="CI39" s="622"/>
      <c r="CJ39" s="622"/>
      <c r="CK39" s="622"/>
      <c r="CL39" s="622"/>
      <c r="CM39" s="622"/>
      <c r="CN39" s="214"/>
      <c r="CO39" s="621" t="str">
        <f t="shared" si="3"/>
        <v/>
      </c>
      <c r="CP39" s="621"/>
      <c r="CQ39" s="622" t="str">
        <f>IF('各会計、関係団体の財政状況及び健全化判断比率'!BS12="","",'各会計、関係団体の財政状況及び健全化判断比率'!BS12)</f>
        <v/>
      </c>
      <c r="CR39" s="622"/>
      <c r="CS39" s="622"/>
      <c r="CT39" s="622"/>
      <c r="CU39" s="622"/>
      <c r="CV39" s="622"/>
      <c r="CW39" s="622"/>
      <c r="CX39" s="622"/>
      <c r="CY39" s="622"/>
      <c r="CZ39" s="622"/>
      <c r="DA39" s="622"/>
      <c r="DB39" s="622"/>
      <c r="DC39" s="622"/>
      <c r="DD39" s="622"/>
      <c r="DE39" s="622"/>
      <c r="DF39" s="211"/>
      <c r="DG39" s="623" t="str">
        <f>IF('各会計、関係団体の財政状況及び健全化判断比率'!BR12="","",'各会計、関係団体の財政状況及び健全化判断比率'!BR12)</f>
        <v/>
      </c>
      <c r="DH39" s="623"/>
      <c r="DI39" s="218"/>
      <c r="DJ39" s="186"/>
      <c r="DK39" s="186"/>
      <c r="DL39" s="186"/>
      <c r="DM39" s="186"/>
      <c r="DN39" s="186"/>
      <c r="DO39" s="186"/>
    </row>
    <row r="40" spans="1:119" ht="32.25" customHeight="1" x14ac:dyDescent="0.15">
      <c r="A40" s="187"/>
      <c r="B40" s="213"/>
      <c r="C40" s="621" t="str">
        <f t="shared" si="5"/>
        <v/>
      </c>
      <c r="D40" s="621"/>
      <c r="E40" s="622" t="str">
        <f>IF('各会計、関係団体の財政状況及び健全化判断比率'!B13="","",'各会計、関係団体の財政状況及び健全化判断比率'!B13)</f>
        <v/>
      </c>
      <c r="F40" s="622"/>
      <c r="G40" s="622"/>
      <c r="H40" s="622"/>
      <c r="I40" s="622"/>
      <c r="J40" s="622"/>
      <c r="K40" s="622"/>
      <c r="L40" s="622"/>
      <c r="M40" s="622"/>
      <c r="N40" s="622"/>
      <c r="O40" s="622"/>
      <c r="P40" s="622"/>
      <c r="Q40" s="622"/>
      <c r="R40" s="622"/>
      <c r="S40" s="622"/>
      <c r="T40" s="214"/>
      <c r="U40" s="621" t="str">
        <f t="shared" si="4"/>
        <v/>
      </c>
      <c r="V40" s="621"/>
      <c r="W40" s="622"/>
      <c r="X40" s="622"/>
      <c r="Y40" s="622"/>
      <c r="Z40" s="622"/>
      <c r="AA40" s="622"/>
      <c r="AB40" s="622"/>
      <c r="AC40" s="622"/>
      <c r="AD40" s="622"/>
      <c r="AE40" s="622"/>
      <c r="AF40" s="622"/>
      <c r="AG40" s="622"/>
      <c r="AH40" s="622"/>
      <c r="AI40" s="622"/>
      <c r="AJ40" s="622"/>
      <c r="AK40" s="622"/>
      <c r="AL40" s="214"/>
      <c r="AM40" s="621" t="str">
        <f t="shared" si="0"/>
        <v/>
      </c>
      <c r="AN40" s="621"/>
      <c r="AO40" s="622"/>
      <c r="AP40" s="622"/>
      <c r="AQ40" s="622"/>
      <c r="AR40" s="622"/>
      <c r="AS40" s="622"/>
      <c r="AT40" s="622"/>
      <c r="AU40" s="622"/>
      <c r="AV40" s="622"/>
      <c r="AW40" s="622"/>
      <c r="AX40" s="622"/>
      <c r="AY40" s="622"/>
      <c r="AZ40" s="622"/>
      <c r="BA40" s="622"/>
      <c r="BB40" s="622"/>
      <c r="BC40" s="622"/>
      <c r="BD40" s="214"/>
      <c r="BE40" s="621" t="str">
        <f t="shared" si="1"/>
        <v/>
      </c>
      <c r="BF40" s="621"/>
      <c r="BG40" s="622"/>
      <c r="BH40" s="622"/>
      <c r="BI40" s="622"/>
      <c r="BJ40" s="622"/>
      <c r="BK40" s="622"/>
      <c r="BL40" s="622"/>
      <c r="BM40" s="622"/>
      <c r="BN40" s="622"/>
      <c r="BO40" s="622"/>
      <c r="BP40" s="622"/>
      <c r="BQ40" s="622"/>
      <c r="BR40" s="622"/>
      <c r="BS40" s="622"/>
      <c r="BT40" s="622"/>
      <c r="BU40" s="622"/>
      <c r="BV40" s="214"/>
      <c r="BW40" s="621" t="str">
        <f t="shared" si="2"/>
        <v/>
      </c>
      <c r="BX40" s="621"/>
      <c r="BY40" s="622" t="str">
        <f>IF('各会計、関係団体の財政状況及び健全化判断比率'!B74="","",'各会計、関係団体の財政状況及び健全化判断比率'!B74)</f>
        <v/>
      </c>
      <c r="BZ40" s="622"/>
      <c r="CA40" s="622"/>
      <c r="CB40" s="622"/>
      <c r="CC40" s="622"/>
      <c r="CD40" s="622"/>
      <c r="CE40" s="622"/>
      <c r="CF40" s="622"/>
      <c r="CG40" s="622"/>
      <c r="CH40" s="622"/>
      <c r="CI40" s="622"/>
      <c r="CJ40" s="622"/>
      <c r="CK40" s="622"/>
      <c r="CL40" s="622"/>
      <c r="CM40" s="622"/>
      <c r="CN40" s="214"/>
      <c r="CO40" s="621" t="str">
        <f t="shared" si="3"/>
        <v/>
      </c>
      <c r="CP40" s="621"/>
      <c r="CQ40" s="622" t="str">
        <f>IF('各会計、関係団体の財政状況及び健全化判断比率'!BS13="","",'各会計、関係団体の財政状況及び健全化判断比率'!BS13)</f>
        <v/>
      </c>
      <c r="CR40" s="622"/>
      <c r="CS40" s="622"/>
      <c r="CT40" s="622"/>
      <c r="CU40" s="622"/>
      <c r="CV40" s="622"/>
      <c r="CW40" s="622"/>
      <c r="CX40" s="622"/>
      <c r="CY40" s="622"/>
      <c r="CZ40" s="622"/>
      <c r="DA40" s="622"/>
      <c r="DB40" s="622"/>
      <c r="DC40" s="622"/>
      <c r="DD40" s="622"/>
      <c r="DE40" s="622"/>
      <c r="DF40" s="211"/>
      <c r="DG40" s="623" t="str">
        <f>IF('各会計、関係団体の財政状況及び健全化判断比率'!BR13="","",'各会計、関係団体の財政状況及び健全化判断比率'!BR13)</f>
        <v/>
      </c>
      <c r="DH40" s="623"/>
      <c r="DI40" s="218"/>
      <c r="DJ40" s="186"/>
      <c r="DK40" s="186"/>
      <c r="DL40" s="186"/>
      <c r="DM40" s="186"/>
      <c r="DN40" s="186"/>
      <c r="DO40" s="186"/>
    </row>
    <row r="41" spans="1:119" ht="32.25" customHeight="1" x14ac:dyDescent="0.15">
      <c r="A41" s="187"/>
      <c r="B41" s="213"/>
      <c r="C41" s="621" t="str">
        <f t="shared" si="5"/>
        <v/>
      </c>
      <c r="D41" s="621"/>
      <c r="E41" s="622" t="str">
        <f>IF('各会計、関係団体の財政状況及び健全化判断比率'!B14="","",'各会計、関係団体の財政状況及び健全化判断比率'!B14)</f>
        <v/>
      </c>
      <c r="F41" s="622"/>
      <c r="G41" s="622"/>
      <c r="H41" s="622"/>
      <c r="I41" s="622"/>
      <c r="J41" s="622"/>
      <c r="K41" s="622"/>
      <c r="L41" s="622"/>
      <c r="M41" s="622"/>
      <c r="N41" s="622"/>
      <c r="O41" s="622"/>
      <c r="P41" s="622"/>
      <c r="Q41" s="622"/>
      <c r="R41" s="622"/>
      <c r="S41" s="622"/>
      <c r="T41" s="214"/>
      <c r="U41" s="621" t="str">
        <f t="shared" si="4"/>
        <v/>
      </c>
      <c r="V41" s="621"/>
      <c r="W41" s="622"/>
      <c r="X41" s="622"/>
      <c r="Y41" s="622"/>
      <c r="Z41" s="622"/>
      <c r="AA41" s="622"/>
      <c r="AB41" s="622"/>
      <c r="AC41" s="622"/>
      <c r="AD41" s="622"/>
      <c r="AE41" s="622"/>
      <c r="AF41" s="622"/>
      <c r="AG41" s="622"/>
      <c r="AH41" s="622"/>
      <c r="AI41" s="622"/>
      <c r="AJ41" s="622"/>
      <c r="AK41" s="622"/>
      <c r="AL41" s="214"/>
      <c r="AM41" s="621" t="str">
        <f t="shared" si="0"/>
        <v/>
      </c>
      <c r="AN41" s="621"/>
      <c r="AO41" s="622"/>
      <c r="AP41" s="622"/>
      <c r="AQ41" s="622"/>
      <c r="AR41" s="622"/>
      <c r="AS41" s="622"/>
      <c r="AT41" s="622"/>
      <c r="AU41" s="622"/>
      <c r="AV41" s="622"/>
      <c r="AW41" s="622"/>
      <c r="AX41" s="622"/>
      <c r="AY41" s="622"/>
      <c r="AZ41" s="622"/>
      <c r="BA41" s="622"/>
      <c r="BB41" s="622"/>
      <c r="BC41" s="622"/>
      <c r="BD41" s="214"/>
      <c r="BE41" s="621" t="str">
        <f t="shared" si="1"/>
        <v/>
      </c>
      <c r="BF41" s="621"/>
      <c r="BG41" s="622"/>
      <c r="BH41" s="622"/>
      <c r="BI41" s="622"/>
      <c r="BJ41" s="622"/>
      <c r="BK41" s="622"/>
      <c r="BL41" s="622"/>
      <c r="BM41" s="622"/>
      <c r="BN41" s="622"/>
      <c r="BO41" s="622"/>
      <c r="BP41" s="622"/>
      <c r="BQ41" s="622"/>
      <c r="BR41" s="622"/>
      <c r="BS41" s="622"/>
      <c r="BT41" s="622"/>
      <c r="BU41" s="622"/>
      <c r="BV41" s="214"/>
      <c r="BW41" s="621" t="str">
        <f t="shared" si="2"/>
        <v/>
      </c>
      <c r="BX41" s="621"/>
      <c r="BY41" s="622" t="str">
        <f>IF('各会計、関係団体の財政状況及び健全化判断比率'!B75="","",'各会計、関係団体の財政状況及び健全化判断比率'!B75)</f>
        <v/>
      </c>
      <c r="BZ41" s="622"/>
      <c r="CA41" s="622"/>
      <c r="CB41" s="622"/>
      <c r="CC41" s="622"/>
      <c r="CD41" s="622"/>
      <c r="CE41" s="622"/>
      <c r="CF41" s="622"/>
      <c r="CG41" s="622"/>
      <c r="CH41" s="622"/>
      <c r="CI41" s="622"/>
      <c r="CJ41" s="622"/>
      <c r="CK41" s="622"/>
      <c r="CL41" s="622"/>
      <c r="CM41" s="622"/>
      <c r="CN41" s="214"/>
      <c r="CO41" s="621" t="str">
        <f t="shared" si="3"/>
        <v/>
      </c>
      <c r="CP41" s="621"/>
      <c r="CQ41" s="622" t="str">
        <f>IF('各会計、関係団体の財政状況及び健全化判断比率'!BS14="","",'各会計、関係団体の財政状況及び健全化判断比率'!BS14)</f>
        <v/>
      </c>
      <c r="CR41" s="622"/>
      <c r="CS41" s="622"/>
      <c r="CT41" s="622"/>
      <c r="CU41" s="622"/>
      <c r="CV41" s="622"/>
      <c r="CW41" s="622"/>
      <c r="CX41" s="622"/>
      <c r="CY41" s="622"/>
      <c r="CZ41" s="622"/>
      <c r="DA41" s="622"/>
      <c r="DB41" s="622"/>
      <c r="DC41" s="622"/>
      <c r="DD41" s="622"/>
      <c r="DE41" s="622"/>
      <c r="DF41" s="211"/>
      <c r="DG41" s="623" t="str">
        <f>IF('各会計、関係団体の財政状況及び健全化判断比率'!BR14="","",'各会計、関係団体の財政状況及び健全化判断比率'!BR14)</f>
        <v/>
      </c>
      <c r="DH41" s="623"/>
      <c r="DI41" s="218"/>
      <c r="DJ41" s="186"/>
      <c r="DK41" s="186"/>
      <c r="DL41" s="186"/>
      <c r="DM41" s="186"/>
      <c r="DN41" s="186"/>
      <c r="DO41" s="186"/>
    </row>
    <row r="42" spans="1:119" ht="32.25" customHeight="1" x14ac:dyDescent="0.15">
      <c r="A42" s="186"/>
      <c r="B42" s="213"/>
      <c r="C42" s="621" t="str">
        <f t="shared" si="5"/>
        <v/>
      </c>
      <c r="D42" s="621"/>
      <c r="E42" s="622" t="str">
        <f>IF('各会計、関係団体の財政状況及び健全化判断比率'!B15="","",'各会計、関係団体の財政状況及び健全化判断比率'!B15)</f>
        <v/>
      </c>
      <c r="F42" s="622"/>
      <c r="G42" s="622"/>
      <c r="H42" s="622"/>
      <c r="I42" s="622"/>
      <c r="J42" s="622"/>
      <c r="K42" s="622"/>
      <c r="L42" s="622"/>
      <c r="M42" s="622"/>
      <c r="N42" s="622"/>
      <c r="O42" s="622"/>
      <c r="P42" s="622"/>
      <c r="Q42" s="622"/>
      <c r="R42" s="622"/>
      <c r="S42" s="622"/>
      <c r="T42" s="214"/>
      <c r="U42" s="621" t="str">
        <f t="shared" si="4"/>
        <v/>
      </c>
      <c r="V42" s="621"/>
      <c r="W42" s="622"/>
      <c r="X42" s="622"/>
      <c r="Y42" s="622"/>
      <c r="Z42" s="622"/>
      <c r="AA42" s="622"/>
      <c r="AB42" s="622"/>
      <c r="AC42" s="622"/>
      <c r="AD42" s="622"/>
      <c r="AE42" s="622"/>
      <c r="AF42" s="622"/>
      <c r="AG42" s="622"/>
      <c r="AH42" s="622"/>
      <c r="AI42" s="622"/>
      <c r="AJ42" s="622"/>
      <c r="AK42" s="622"/>
      <c r="AL42" s="214"/>
      <c r="AM42" s="621" t="str">
        <f t="shared" si="0"/>
        <v/>
      </c>
      <c r="AN42" s="621"/>
      <c r="AO42" s="622"/>
      <c r="AP42" s="622"/>
      <c r="AQ42" s="622"/>
      <c r="AR42" s="622"/>
      <c r="AS42" s="622"/>
      <c r="AT42" s="622"/>
      <c r="AU42" s="622"/>
      <c r="AV42" s="622"/>
      <c r="AW42" s="622"/>
      <c r="AX42" s="622"/>
      <c r="AY42" s="622"/>
      <c r="AZ42" s="622"/>
      <c r="BA42" s="622"/>
      <c r="BB42" s="622"/>
      <c r="BC42" s="622"/>
      <c r="BD42" s="214"/>
      <c r="BE42" s="621" t="str">
        <f t="shared" si="1"/>
        <v/>
      </c>
      <c r="BF42" s="621"/>
      <c r="BG42" s="622"/>
      <c r="BH42" s="622"/>
      <c r="BI42" s="622"/>
      <c r="BJ42" s="622"/>
      <c r="BK42" s="622"/>
      <c r="BL42" s="622"/>
      <c r="BM42" s="622"/>
      <c r="BN42" s="622"/>
      <c r="BO42" s="622"/>
      <c r="BP42" s="622"/>
      <c r="BQ42" s="622"/>
      <c r="BR42" s="622"/>
      <c r="BS42" s="622"/>
      <c r="BT42" s="622"/>
      <c r="BU42" s="622"/>
      <c r="BV42" s="214"/>
      <c r="BW42" s="621" t="str">
        <f t="shared" si="2"/>
        <v/>
      </c>
      <c r="BX42" s="621"/>
      <c r="BY42" s="622" t="str">
        <f>IF('各会計、関係団体の財政状況及び健全化判断比率'!B76="","",'各会計、関係団体の財政状況及び健全化判断比率'!B76)</f>
        <v/>
      </c>
      <c r="BZ42" s="622"/>
      <c r="CA42" s="622"/>
      <c r="CB42" s="622"/>
      <c r="CC42" s="622"/>
      <c r="CD42" s="622"/>
      <c r="CE42" s="622"/>
      <c r="CF42" s="622"/>
      <c r="CG42" s="622"/>
      <c r="CH42" s="622"/>
      <c r="CI42" s="622"/>
      <c r="CJ42" s="622"/>
      <c r="CK42" s="622"/>
      <c r="CL42" s="622"/>
      <c r="CM42" s="622"/>
      <c r="CN42" s="214"/>
      <c r="CO42" s="621" t="str">
        <f t="shared" si="3"/>
        <v/>
      </c>
      <c r="CP42" s="621"/>
      <c r="CQ42" s="622" t="str">
        <f>IF('各会計、関係団体の財政状況及び健全化判断比率'!BS15="","",'各会計、関係団体の財政状況及び健全化判断比率'!BS15)</f>
        <v/>
      </c>
      <c r="CR42" s="622"/>
      <c r="CS42" s="622"/>
      <c r="CT42" s="622"/>
      <c r="CU42" s="622"/>
      <c r="CV42" s="622"/>
      <c r="CW42" s="622"/>
      <c r="CX42" s="622"/>
      <c r="CY42" s="622"/>
      <c r="CZ42" s="622"/>
      <c r="DA42" s="622"/>
      <c r="DB42" s="622"/>
      <c r="DC42" s="622"/>
      <c r="DD42" s="622"/>
      <c r="DE42" s="622"/>
      <c r="DF42" s="211"/>
      <c r="DG42" s="623" t="str">
        <f>IF('各会計、関係団体の財政状況及び健全化判断比率'!BR15="","",'各会計、関係団体の財政状況及び健全化判断比率'!BR15)</f>
        <v/>
      </c>
      <c r="DH42" s="623"/>
      <c r="DI42" s="218"/>
      <c r="DJ42" s="186"/>
      <c r="DK42" s="186"/>
      <c r="DL42" s="186"/>
      <c r="DM42" s="186"/>
      <c r="DN42" s="186"/>
      <c r="DO42" s="186"/>
    </row>
    <row r="43" spans="1:119" ht="32.25" customHeight="1" x14ac:dyDescent="0.15">
      <c r="A43" s="186"/>
      <c r="B43" s="213"/>
      <c r="C43" s="621" t="str">
        <f t="shared" si="5"/>
        <v/>
      </c>
      <c r="D43" s="621"/>
      <c r="E43" s="622" t="str">
        <f>IF('各会計、関係団体の財政状況及び健全化判断比率'!B16="","",'各会計、関係団体の財政状況及び健全化判断比率'!B16)</f>
        <v/>
      </c>
      <c r="F43" s="622"/>
      <c r="G43" s="622"/>
      <c r="H43" s="622"/>
      <c r="I43" s="622"/>
      <c r="J43" s="622"/>
      <c r="K43" s="622"/>
      <c r="L43" s="622"/>
      <c r="M43" s="622"/>
      <c r="N43" s="622"/>
      <c r="O43" s="622"/>
      <c r="P43" s="622"/>
      <c r="Q43" s="622"/>
      <c r="R43" s="622"/>
      <c r="S43" s="622"/>
      <c r="T43" s="214"/>
      <c r="U43" s="621" t="str">
        <f t="shared" si="4"/>
        <v/>
      </c>
      <c r="V43" s="621"/>
      <c r="W43" s="622"/>
      <c r="X43" s="622"/>
      <c r="Y43" s="622"/>
      <c r="Z43" s="622"/>
      <c r="AA43" s="622"/>
      <c r="AB43" s="622"/>
      <c r="AC43" s="622"/>
      <c r="AD43" s="622"/>
      <c r="AE43" s="622"/>
      <c r="AF43" s="622"/>
      <c r="AG43" s="622"/>
      <c r="AH43" s="622"/>
      <c r="AI43" s="622"/>
      <c r="AJ43" s="622"/>
      <c r="AK43" s="622"/>
      <c r="AL43" s="214"/>
      <c r="AM43" s="621" t="str">
        <f t="shared" si="0"/>
        <v/>
      </c>
      <c r="AN43" s="621"/>
      <c r="AO43" s="622"/>
      <c r="AP43" s="622"/>
      <c r="AQ43" s="622"/>
      <c r="AR43" s="622"/>
      <c r="AS43" s="622"/>
      <c r="AT43" s="622"/>
      <c r="AU43" s="622"/>
      <c r="AV43" s="622"/>
      <c r="AW43" s="622"/>
      <c r="AX43" s="622"/>
      <c r="AY43" s="622"/>
      <c r="AZ43" s="622"/>
      <c r="BA43" s="622"/>
      <c r="BB43" s="622"/>
      <c r="BC43" s="622"/>
      <c r="BD43" s="214"/>
      <c r="BE43" s="621" t="str">
        <f t="shared" si="1"/>
        <v/>
      </c>
      <c r="BF43" s="621"/>
      <c r="BG43" s="622"/>
      <c r="BH43" s="622"/>
      <c r="BI43" s="622"/>
      <c r="BJ43" s="622"/>
      <c r="BK43" s="622"/>
      <c r="BL43" s="622"/>
      <c r="BM43" s="622"/>
      <c r="BN43" s="622"/>
      <c r="BO43" s="622"/>
      <c r="BP43" s="622"/>
      <c r="BQ43" s="622"/>
      <c r="BR43" s="622"/>
      <c r="BS43" s="622"/>
      <c r="BT43" s="622"/>
      <c r="BU43" s="622"/>
      <c r="BV43" s="214"/>
      <c r="BW43" s="621" t="str">
        <f t="shared" si="2"/>
        <v/>
      </c>
      <c r="BX43" s="621"/>
      <c r="BY43" s="622" t="str">
        <f>IF('各会計、関係団体の財政状況及び健全化判断比率'!B77="","",'各会計、関係団体の財政状況及び健全化判断比率'!B77)</f>
        <v/>
      </c>
      <c r="BZ43" s="622"/>
      <c r="CA43" s="622"/>
      <c r="CB43" s="622"/>
      <c r="CC43" s="622"/>
      <c r="CD43" s="622"/>
      <c r="CE43" s="622"/>
      <c r="CF43" s="622"/>
      <c r="CG43" s="622"/>
      <c r="CH43" s="622"/>
      <c r="CI43" s="622"/>
      <c r="CJ43" s="622"/>
      <c r="CK43" s="622"/>
      <c r="CL43" s="622"/>
      <c r="CM43" s="622"/>
      <c r="CN43" s="214"/>
      <c r="CO43" s="621" t="str">
        <f t="shared" si="3"/>
        <v/>
      </c>
      <c r="CP43" s="621"/>
      <c r="CQ43" s="622" t="str">
        <f>IF('各会計、関係団体の財政状況及び健全化判断比率'!BS16="","",'各会計、関係団体の財政状況及び健全化判断比率'!BS16)</f>
        <v/>
      </c>
      <c r="CR43" s="622"/>
      <c r="CS43" s="622"/>
      <c r="CT43" s="622"/>
      <c r="CU43" s="622"/>
      <c r="CV43" s="622"/>
      <c r="CW43" s="622"/>
      <c r="CX43" s="622"/>
      <c r="CY43" s="622"/>
      <c r="CZ43" s="622"/>
      <c r="DA43" s="622"/>
      <c r="DB43" s="622"/>
      <c r="DC43" s="622"/>
      <c r="DD43" s="622"/>
      <c r="DE43" s="622"/>
      <c r="DF43" s="211"/>
      <c r="DG43" s="623" t="str">
        <f>IF('各会計、関係団体の財政状況及び健全化判断比率'!BR16="","",'各会計、関係団体の財政状況及び健全化判断比率'!BR16)</f>
        <v/>
      </c>
      <c r="DH43" s="623"/>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RtSh0yo/glHg+arfzg1bT2zf/d6x2jKP07h0jn/oO/d8gPMw16lKEZOtEhGbXm3GJftgVsn1796CbVtkZcAltw==" saltValue="jWETX87bGqv8D3Ey0JiHU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4" t="s">
        <v>217</v>
      </c>
      <c r="DI1" s="625"/>
      <c r="DJ1" s="625"/>
      <c r="DK1" s="625"/>
      <c r="DL1" s="625"/>
      <c r="DM1" s="625"/>
      <c r="DN1" s="626"/>
      <c r="DO1" s="226"/>
      <c r="DP1" s="624" t="s">
        <v>218</v>
      </c>
      <c r="DQ1" s="625"/>
      <c r="DR1" s="625"/>
      <c r="DS1" s="625"/>
      <c r="DT1" s="625"/>
      <c r="DU1" s="625"/>
      <c r="DV1" s="625"/>
      <c r="DW1" s="625"/>
      <c r="DX1" s="625"/>
      <c r="DY1" s="625"/>
      <c r="DZ1" s="625"/>
      <c r="EA1" s="625"/>
      <c r="EB1" s="625"/>
      <c r="EC1" s="626"/>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7" t="s">
        <v>220</v>
      </c>
      <c r="C3" s="628"/>
      <c r="D3" s="628"/>
      <c r="E3" s="628"/>
      <c r="F3" s="628"/>
      <c r="G3" s="628"/>
      <c r="H3" s="628"/>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I3" s="628"/>
      <c r="AJ3" s="628"/>
      <c r="AK3" s="628"/>
      <c r="AL3" s="628"/>
      <c r="AM3" s="628"/>
      <c r="AN3" s="628"/>
      <c r="AO3" s="628"/>
      <c r="AP3" s="627" t="s">
        <v>221</v>
      </c>
      <c r="AQ3" s="628"/>
      <c r="AR3" s="628"/>
      <c r="AS3" s="628"/>
      <c r="AT3" s="628"/>
      <c r="AU3" s="628"/>
      <c r="AV3" s="628"/>
      <c r="AW3" s="628"/>
      <c r="AX3" s="628"/>
      <c r="AY3" s="628"/>
      <c r="AZ3" s="628"/>
      <c r="BA3" s="628"/>
      <c r="BB3" s="628"/>
      <c r="BC3" s="628"/>
      <c r="BD3" s="628"/>
      <c r="BE3" s="628"/>
      <c r="BF3" s="628"/>
      <c r="BG3" s="628"/>
      <c r="BH3" s="628"/>
      <c r="BI3" s="628"/>
      <c r="BJ3" s="628"/>
      <c r="BK3" s="628"/>
      <c r="BL3" s="628"/>
      <c r="BM3" s="628"/>
      <c r="BN3" s="628"/>
      <c r="BO3" s="628"/>
      <c r="BP3" s="628"/>
      <c r="BQ3" s="628"/>
      <c r="BR3" s="628"/>
      <c r="BS3" s="628"/>
      <c r="BT3" s="628"/>
      <c r="BU3" s="628"/>
      <c r="BV3" s="628"/>
      <c r="BW3" s="628"/>
      <c r="BX3" s="628"/>
      <c r="BY3" s="628"/>
      <c r="BZ3" s="628"/>
      <c r="CA3" s="628"/>
      <c r="CB3" s="629"/>
      <c r="CD3" s="630" t="s">
        <v>222</v>
      </c>
      <c r="CE3" s="631"/>
      <c r="CF3" s="631"/>
      <c r="CG3" s="631"/>
      <c r="CH3" s="631"/>
      <c r="CI3" s="631"/>
      <c r="CJ3" s="631"/>
      <c r="CK3" s="631"/>
      <c r="CL3" s="631"/>
      <c r="CM3" s="631"/>
      <c r="CN3" s="631"/>
      <c r="CO3" s="631"/>
      <c r="CP3" s="631"/>
      <c r="CQ3" s="631"/>
      <c r="CR3" s="631"/>
      <c r="CS3" s="631"/>
      <c r="CT3" s="631"/>
      <c r="CU3" s="631"/>
      <c r="CV3" s="631"/>
      <c r="CW3" s="631"/>
      <c r="CX3" s="631"/>
      <c r="CY3" s="631"/>
      <c r="CZ3" s="631"/>
      <c r="DA3" s="631"/>
      <c r="DB3" s="631"/>
      <c r="DC3" s="631"/>
      <c r="DD3" s="631"/>
      <c r="DE3" s="631"/>
      <c r="DF3" s="631"/>
      <c r="DG3" s="631"/>
      <c r="DH3" s="631"/>
      <c r="DI3" s="631"/>
      <c r="DJ3" s="631"/>
      <c r="DK3" s="631"/>
      <c r="DL3" s="631"/>
      <c r="DM3" s="631"/>
      <c r="DN3" s="631"/>
      <c r="DO3" s="631"/>
      <c r="DP3" s="631"/>
      <c r="DQ3" s="631"/>
      <c r="DR3" s="631"/>
      <c r="DS3" s="631"/>
      <c r="DT3" s="631"/>
      <c r="DU3" s="631"/>
      <c r="DV3" s="631"/>
      <c r="DW3" s="631"/>
      <c r="DX3" s="631"/>
      <c r="DY3" s="631"/>
      <c r="DZ3" s="631"/>
      <c r="EA3" s="631"/>
      <c r="EB3" s="631"/>
      <c r="EC3" s="632"/>
    </row>
    <row r="4" spans="2:143" ht="11.25" customHeight="1" x14ac:dyDescent="0.15">
      <c r="B4" s="627" t="s">
        <v>1</v>
      </c>
      <c r="C4" s="628"/>
      <c r="D4" s="628"/>
      <c r="E4" s="628"/>
      <c r="F4" s="628"/>
      <c r="G4" s="628"/>
      <c r="H4" s="628"/>
      <c r="I4" s="628"/>
      <c r="J4" s="628"/>
      <c r="K4" s="628"/>
      <c r="L4" s="628"/>
      <c r="M4" s="628"/>
      <c r="N4" s="628"/>
      <c r="O4" s="628"/>
      <c r="P4" s="628"/>
      <c r="Q4" s="629"/>
      <c r="R4" s="627" t="s">
        <v>223</v>
      </c>
      <c r="S4" s="628"/>
      <c r="T4" s="628"/>
      <c r="U4" s="628"/>
      <c r="V4" s="628"/>
      <c r="W4" s="628"/>
      <c r="X4" s="628"/>
      <c r="Y4" s="629"/>
      <c r="Z4" s="627" t="s">
        <v>224</v>
      </c>
      <c r="AA4" s="628"/>
      <c r="AB4" s="628"/>
      <c r="AC4" s="629"/>
      <c r="AD4" s="627" t="s">
        <v>225</v>
      </c>
      <c r="AE4" s="628"/>
      <c r="AF4" s="628"/>
      <c r="AG4" s="628"/>
      <c r="AH4" s="628"/>
      <c r="AI4" s="628"/>
      <c r="AJ4" s="628"/>
      <c r="AK4" s="629"/>
      <c r="AL4" s="627" t="s">
        <v>224</v>
      </c>
      <c r="AM4" s="628"/>
      <c r="AN4" s="628"/>
      <c r="AO4" s="629"/>
      <c r="AP4" s="633" t="s">
        <v>226</v>
      </c>
      <c r="AQ4" s="633"/>
      <c r="AR4" s="633"/>
      <c r="AS4" s="633"/>
      <c r="AT4" s="633"/>
      <c r="AU4" s="633"/>
      <c r="AV4" s="633"/>
      <c r="AW4" s="633"/>
      <c r="AX4" s="633"/>
      <c r="AY4" s="633"/>
      <c r="AZ4" s="633"/>
      <c r="BA4" s="633"/>
      <c r="BB4" s="633"/>
      <c r="BC4" s="633"/>
      <c r="BD4" s="633"/>
      <c r="BE4" s="633"/>
      <c r="BF4" s="633"/>
      <c r="BG4" s="633" t="s">
        <v>227</v>
      </c>
      <c r="BH4" s="633"/>
      <c r="BI4" s="633"/>
      <c r="BJ4" s="633"/>
      <c r="BK4" s="633"/>
      <c r="BL4" s="633"/>
      <c r="BM4" s="633"/>
      <c r="BN4" s="633"/>
      <c r="BO4" s="633" t="s">
        <v>224</v>
      </c>
      <c r="BP4" s="633"/>
      <c r="BQ4" s="633"/>
      <c r="BR4" s="633"/>
      <c r="BS4" s="633" t="s">
        <v>228</v>
      </c>
      <c r="BT4" s="633"/>
      <c r="BU4" s="633"/>
      <c r="BV4" s="633"/>
      <c r="BW4" s="633"/>
      <c r="BX4" s="633"/>
      <c r="BY4" s="633"/>
      <c r="BZ4" s="633"/>
      <c r="CA4" s="633"/>
      <c r="CB4" s="633"/>
      <c r="CD4" s="630" t="s">
        <v>229</v>
      </c>
      <c r="CE4" s="631"/>
      <c r="CF4" s="631"/>
      <c r="CG4" s="631"/>
      <c r="CH4" s="631"/>
      <c r="CI4" s="631"/>
      <c r="CJ4" s="631"/>
      <c r="CK4" s="631"/>
      <c r="CL4" s="631"/>
      <c r="CM4" s="631"/>
      <c r="CN4" s="631"/>
      <c r="CO4" s="631"/>
      <c r="CP4" s="631"/>
      <c r="CQ4" s="631"/>
      <c r="CR4" s="631"/>
      <c r="CS4" s="631"/>
      <c r="CT4" s="631"/>
      <c r="CU4" s="631"/>
      <c r="CV4" s="631"/>
      <c r="CW4" s="631"/>
      <c r="CX4" s="631"/>
      <c r="CY4" s="631"/>
      <c r="CZ4" s="631"/>
      <c r="DA4" s="631"/>
      <c r="DB4" s="631"/>
      <c r="DC4" s="631"/>
      <c r="DD4" s="631"/>
      <c r="DE4" s="631"/>
      <c r="DF4" s="631"/>
      <c r="DG4" s="631"/>
      <c r="DH4" s="631"/>
      <c r="DI4" s="631"/>
      <c r="DJ4" s="631"/>
      <c r="DK4" s="631"/>
      <c r="DL4" s="631"/>
      <c r="DM4" s="631"/>
      <c r="DN4" s="631"/>
      <c r="DO4" s="631"/>
      <c r="DP4" s="631"/>
      <c r="DQ4" s="631"/>
      <c r="DR4" s="631"/>
      <c r="DS4" s="631"/>
      <c r="DT4" s="631"/>
      <c r="DU4" s="631"/>
      <c r="DV4" s="631"/>
      <c r="DW4" s="631"/>
      <c r="DX4" s="631"/>
      <c r="DY4" s="631"/>
      <c r="DZ4" s="631"/>
      <c r="EA4" s="631"/>
      <c r="EB4" s="631"/>
      <c r="EC4" s="632"/>
    </row>
    <row r="5" spans="2:143" s="230" customFormat="1" ht="11.25" customHeight="1" x14ac:dyDescent="0.15">
      <c r="B5" s="634" t="s">
        <v>230</v>
      </c>
      <c r="C5" s="635"/>
      <c r="D5" s="635"/>
      <c r="E5" s="635"/>
      <c r="F5" s="635"/>
      <c r="G5" s="635"/>
      <c r="H5" s="635"/>
      <c r="I5" s="635"/>
      <c r="J5" s="635"/>
      <c r="K5" s="635"/>
      <c r="L5" s="635"/>
      <c r="M5" s="635"/>
      <c r="N5" s="635"/>
      <c r="O5" s="635"/>
      <c r="P5" s="635"/>
      <c r="Q5" s="636"/>
      <c r="R5" s="637">
        <v>1138842</v>
      </c>
      <c r="S5" s="638"/>
      <c r="T5" s="638"/>
      <c r="U5" s="638"/>
      <c r="V5" s="638"/>
      <c r="W5" s="638"/>
      <c r="X5" s="638"/>
      <c r="Y5" s="639"/>
      <c r="Z5" s="640">
        <v>14.5</v>
      </c>
      <c r="AA5" s="640"/>
      <c r="AB5" s="640"/>
      <c r="AC5" s="640"/>
      <c r="AD5" s="641">
        <v>1138842</v>
      </c>
      <c r="AE5" s="641"/>
      <c r="AF5" s="641"/>
      <c r="AG5" s="641"/>
      <c r="AH5" s="641"/>
      <c r="AI5" s="641"/>
      <c r="AJ5" s="641"/>
      <c r="AK5" s="641"/>
      <c r="AL5" s="642">
        <v>33.6</v>
      </c>
      <c r="AM5" s="643"/>
      <c r="AN5" s="643"/>
      <c r="AO5" s="644"/>
      <c r="AP5" s="634" t="s">
        <v>231</v>
      </c>
      <c r="AQ5" s="635"/>
      <c r="AR5" s="635"/>
      <c r="AS5" s="635"/>
      <c r="AT5" s="635"/>
      <c r="AU5" s="635"/>
      <c r="AV5" s="635"/>
      <c r="AW5" s="635"/>
      <c r="AX5" s="635"/>
      <c r="AY5" s="635"/>
      <c r="AZ5" s="635"/>
      <c r="BA5" s="635"/>
      <c r="BB5" s="635"/>
      <c r="BC5" s="635"/>
      <c r="BD5" s="635"/>
      <c r="BE5" s="635"/>
      <c r="BF5" s="636"/>
      <c r="BG5" s="648">
        <v>1135620</v>
      </c>
      <c r="BH5" s="649"/>
      <c r="BI5" s="649"/>
      <c r="BJ5" s="649"/>
      <c r="BK5" s="649"/>
      <c r="BL5" s="649"/>
      <c r="BM5" s="649"/>
      <c r="BN5" s="650"/>
      <c r="BO5" s="651">
        <v>99.7</v>
      </c>
      <c r="BP5" s="651"/>
      <c r="BQ5" s="651"/>
      <c r="BR5" s="651"/>
      <c r="BS5" s="652" t="s">
        <v>176</v>
      </c>
      <c r="BT5" s="652"/>
      <c r="BU5" s="652"/>
      <c r="BV5" s="652"/>
      <c r="BW5" s="652"/>
      <c r="BX5" s="652"/>
      <c r="BY5" s="652"/>
      <c r="BZ5" s="652"/>
      <c r="CA5" s="652"/>
      <c r="CB5" s="656"/>
      <c r="CD5" s="630" t="s">
        <v>226</v>
      </c>
      <c r="CE5" s="631"/>
      <c r="CF5" s="631"/>
      <c r="CG5" s="631"/>
      <c r="CH5" s="631"/>
      <c r="CI5" s="631"/>
      <c r="CJ5" s="631"/>
      <c r="CK5" s="631"/>
      <c r="CL5" s="631"/>
      <c r="CM5" s="631"/>
      <c r="CN5" s="631"/>
      <c r="CO5" s="631"/>
      <c r="CP5" s="631"/>
      <c r="CQ5" s="632"/>
      <c r="CR5" s="630" t="s">
        <v>232</v>
      </c>
      <c r="CS5" s="631"/>
      <c r="CT5" s="631"/>
      <c r="CU5" s="631"/>
      <c r="CV5" s="631"/>
      <c r="CW5" s="631"/>
      <c r="CX5" s="631"/>
      <c r="CY5" s="632"/>
      <c r="CZ5" s="630" t="s">
        <v>224</v>
      </c>
      <c r="DA5" s="631"/>
      <c r="DB5" s="631"/>
      <c r="DC5" s="632"/>
      <c r="DD5" s="630" t="s">
        <v>233</v>
      </c>
      <c r="DE5" s="631"/>
      <c r="DF5" s="631"/>
      <c r="DG5" s="631"/>
      <c r="DH5" s="631"/>
      <c r="DI5" s="631"/>
      <c r="DJ5" s="631"/>
      <c r="DK5" s="631"/>
      <c r="DL5" s="631"/>
      <c r="DM5" s="631"/>
      <c r="DN5" s="631"/>
      <c r="DO5" s="631"/>
      <c r="DP5" s="632"/>
      <c r="DQ5" s="630" t="s">
        <v>234</v>
      </c>
      <c r="DR5" s="631"/>
      <c r="DS5" s="631"/>
      <c r="DT5" s="631"/>
      <c r="DU5" s="631"/>
      <c r="DV5" s="631"/>
      <c r="DW5" s="631"/>
      <c r="DX5" s="631"/>
      <c r="DY5" s="631"/>
      <c r="DZ5" s="631"/>
      <c r="EA5" s="631"/>
      <c r="EB5" s="631"/>
      <c r="EC5" s="632"/>
    </row>
    <row r="6" spans="2:143" ht="11.25" customHeight="1" x14ac:dyDescent="0.15">
      <c r="B6" s="645" t="s">
        <v>235</v>
      </c>
      <c r="C6" s="646"/>
      <c r="D6" s="646"/>
      <c r="E6" s="646"/>
      <c r="F6" s="646"/>
      <c r="G6" s="646"/>
      <c r="H6" s="646"/>
      <c r="I6" s="646"/>
      <c r="J6" s="646"/>
      <c r="K6" s="646"/>
      <c r="L6" s="646"/>
      <c r="M6" s="646"/>
      <c r="N6" s="646"/>
      <c r="O6" s="646"/>
      <c r="P6" s="646"/>
      <c r="Q6" s="647"/>
      <c r="R6" s="648">
        <v>68794</v>
      </c>
      <c r="S6" s="649"/>
      <c r="T6" s="649"/>
      <c r="U6" s="649"/>
      <c r="V6" s="649"/>
      <c r="W6" s="649"/>
      <c r="X6" s="649"/>
      <c r="Y6" s="650"/>
      <c r="Z6" s="651">
        <v>0.9</v>
      </c>
      <c r="AA6" s="651"/>
      <c r="AB6" s="651"/>
      <c r="AC6" s="651"/>
      <c r="AD6" s="652">
        <v>68794</v>
      </c>
      <c r="AE6" s="652"/>
      <c r="AF6" s="652"/>
      <c r="AG6" s="652"/>
      <c r="AH6" s="652"/>
      <c r="AI6" s="652"/>
      <c r="AJ6" s="652"/>
      <c r="AK6" s="652"/>
      <c r="AL6" s="653">
        <v>2</v>
      </c>
      <c r="AM6" s="654"/>
      <c r="AN6" s="654"/>
      <c r="AO6" s="655"/>
      <c r="AP6" s="645" t="s">
        <v>236</v>
      </c>
      <c r="AQ6" s="646"/>
      <c r="AR6" s="646"/>
      <c r="AS6" s="646"/>
      <c r="AT6" s="646"/>
      <c r="AU6" s="646"/>
      <c r="AV6" s="646"/>
      <c r="AW6" s="646"/>
      <c r="AX6" s="646"/>
      <c r="AY6" s="646"/>
      <c r="AZ6" s="646"/>
      <c r="BA6" s="646"/>
      <c r="BB6" s="646"/>
      <c r="BC6" s="646"/>
      <c r="BD6" s="646"/>
      <c r="BE6" s="646"/>
      <c r="BF6" s="647"/>
      <c r="BG6" s="648">
        <v>1135620</v>
      </c>
      <c r="BH6" s="649"/>
      <c r="BI6" s="649"/>
      <c r="BJ6" s="649"/>
      <c r="BK6" s="649"/>
      <c r="BL6" s="649"/>
      <c r="BM6" s="649"/>
      <c r="BN6" s="650"/>
      <c r="BO6" s="651">
        <v>99.7</v>
      </c>
      <c r="BP6" s="651"/>
      <c r="BQ6" s="651"/>
      <c r="BR6" s="651"/>
      <c r="BS6" s="652" t="s">
        <v>237</v>
      </c>
      <c r="BT6" s="652"/>
      <c r="BU6" s="652"/>
      <c r="BV6" s="652"/>
      <c r="BW6" s="652"/>
      <c r="BX6" s="652"/>
      <c r="BY6" s="652"/>
      <c r="BZ6" s="652"/>
      <c r="CA6" s="652"/>
      <c r="CB6" s="656"/>
      <c r="CD6" s="659" t="s">
        <v>238</v>
      </c>
      <c r="CE6" s="660"/>
      <c r="CF6" s="660"/>
      <c r="CG6" s="660"/>
      <c r="CH6" s="660"/>
      <c r="CI6" s="660"/>
      <c r="CJ6" s="660"/>
      <c r="CK6" s="660"/>
      <c r="CL6" s="660"/>
      <c r="CM6" s="660"/>
      <c r="CN6" s="660"/>
      <c r="CO6" s="660"/>
      <c r="CP6" s="660"/>
      <c r="CQ6" s="661"/>
      <c r="CR6" s="648">
        <v>94481</v>
      </c>
      <c r="CS6" s="649"/>
      <c r="CT6" s="649"/>
      <c r="CU6" s="649"/>
      <c r="CV6" s="649"/>
      <c r="CW6" s="649"/>
      <c r="CX6" s="649"/>
      <c r="CY6" s="650"/>
      <c r="CZ6" s="642">
        <v>1.3</v>
      </c>
      <c r="DA6" s="643"/>
      <c r="DB6" s="643"/>
      <c r="DC6" s="662"/>
      <c r="DD6" s="657" t="s">
        <v>239</v>
      </c>
      <c r="DE6" s="649"/>
      <c r="DF6" s="649"/>
      <c r="DG6" s="649"/>
      <c r="DH6" s="649"/>
      <c r="DI6" s="649"/>
      <c r="DJ6" s="649"/>
      <c r="DK6" s="649"/>
      <c r="DL6" s="649"/>
      <c r="DM6" s="649"/>
      <c r="DN6" s="649"/>
      <c r="DO6" s="649"/>
      <c r="DP6" s="650"/>
      <c r="DQ6" s="657">
        <v>94481</v>
      </c>
      <c r="DR6" s="649"/>
      <c r="DS6" s="649"/>
      <c r="DT6" s="649"/>
      <c r="DU6" s="649"/>
      <c r="DV6" s="649"/>
      <c r="DW6" s="649"/>
      <c r="DX6" s="649"/>
      <c r="DY6" s="649"/>
      <c r="DZ6" s="649"/>
      <c r="EA6" s="649"/>
      <c r="EB6" s="649"/>
      <c r="EC6" s="658"/>
    </row>
    <row r="7" spans="2:143" ht="11.25" customHeight="1" x14ac:dyDescent="0.15">
      <c r="B7" s="645" t="s">
        <v>240</v>
      </c>
      <c r="C7" s="646"/>
      <c r="D7" s="646"/>
      <c r="E7" s="646"/>
      <c r="F7" s="646"/>
      <c r="G7" s="646"/>
      <c r="H7" s="646"/>
      <c r="I7" s="646"/>
      <c r="J7" s="646"/>
      <c r="K7" s="646"/>
      <c r="L7" s="646"/>
      <c r="M7" s="646"/>
      <c r="N7" s="646"/>
      <c r="O7" s="646"/>
      <c r="P7" s="646"/>
      <c r="Q7" s="647"/>
      <c r="R7" s="648">
        <v>1436</v>
      </c>
      <c r="S7" s="649"/>
      <c r="T7" s="649"/>
      <c r="U7" s="649"/>
      <c r="V7" s="649"/>
      <c r="W7" s="649"/>
      <c r="X7" s="649"/>
      <c r="Y7" s="650"/>
      <c r="Z7" s="651">
        <v>0</v>
      </c>
      <c r="AA7" s="651"/>
      <c r="AB7" s="651"/>
      <c r="AC7" s="651"/>
      <c r="AD7" s="652">
        <v>1436</v>
      </c>
      <c r="AE7" s="652"/>
      <c r="AF7" s="652"/>
      <c r="AG7" s="652"/>
      <c r="AH7" s="652"/>
      <c r="AI7" s="652"/>
      <c r="AJ7" s="652"/>
      <c r="AK7" s="652"/>
      <c r="AL7" s="653">
        <v>0</v>
      </c>
      <c r="AM7" s="654"/>
      <c r="AN7" s="654"/>
      <c r="AO7" s="655"/>
      <c r="AP7" s="645" t="s">
        <v>241</v>
      </c>
      <c r="AQ7" s="646"/>
      <c r="AR7" s="646"/>
      <c r="AS7" s="646"/>
      <c r="AT7" s="646"/>
      <c r="AU7" s="646"/>
      <c r="AV7" s="646"/>
      <c r="AW7" s="646"/>
      <c r="AX7" s="646"/>
      <c r="AY7" s="646"/>
      <c r="AZ7" s="646"/>
      <c r="BA7" s="646"/>
      <c r="BB7" s="646"/>
      <c r="BC7" s="646"/>
      <c r="BD7" s="646"/>
      <c r="BE7" s="646"/>
      <c r="BF7" s="647"/>
      <c r="BG7" s="648">
        <v>442359</v>
      </c>
      <c r="BH7" s="649"/>
      <c r="BI7" s="649"/>
      <c r="BJ7" s="649"/>
      <c r="BK7" s="649"/>
      <c r="BL7" s="649"/>
      <c r="BM7" s="649"/>
      <c r="BN7" s="650"/>
      <c r="BO7" s="651">
        <v>38.799999999999997</v>
      </c>
      <c r="BP7" s="651"/>
      <c r="BQ7" s="651"/>
      <c r="BR7" s="651"/>
      <c r="BS7" s="652" t="s">
        <v>237</v>
      </c>
      <c r="BT7" s="652"/>
      <c r="BU7" s="652"/>
      <c r="BV7" s="652"/>
      <c r="BW7" s="652"/>
      <c r="BX7" s="652"/>
      <c r="BY7" s="652"/>
      <c r="BZ7" s="652"/>
      <c r="CA7" s="652"/>
      <c r="CB7" s="656"/>
      <c r="CD7" s="663" t="s">
        <v>242</v>
      </c>
      <c r="CE7" s="664"/>
      <c r="CF7" s="664"/>
      <c r="CG7" s="664"/>
      <c r="CH7" s="664"/>
      <c r="CI7" s="664"/>
      <c r="CJ7" s="664"/>
      <c r="CK7" s="664"/>
      <c r="CL7" s="664"/>
      <c r="CM7" s="664"/>
      <c r="CN7" s="664"/>
      <c r="CO7" s="664"/>
      <c r="CP7" s="664"/>
      <c r="CQ7" s="665"/>
      <c r="CR7" s="648">
        <v>2991267</v>
      </c>
      <c r="CS7" s="649"/>
      <c r="CT7" s="649"/>
      <c r="CU7" s="649"/>
      <c r="CV7" s="649"/>
      <c r="CW7" s="649"/>
      <c r="CX7" s="649"/>
      <c r="CY7" s="650"/>
      <c r="CZ7" s="651">
        <v>39.9</v>
      </c>
      <c r="DA7" s="651"/>
      <c r="DB7" s="651"/>
      <c r="DC7" s="651"/>
      <c r="DD7" s="657">
        <v>747651</v>
      </c>
      <c r="DE7" s="649"/>
      <c r="DF7" s="649"/>
      <c r="DG7" s="649"/>
      <c r="DH7" s="649"/>
      <c r="DI7" s="649"/>
      <c r="DJ7" s="649"/>
      <c r="DK7" s="649"/>
      <c r="DL7" s="649"/>
      <c r="DM7" s="649"/>
      <c r="DN7" s="649"/>
      <c r="DO7" s="649"/>
      <c r="DP7" s="650"/>
      <c r="DQ7" s="657">
        <v>1096829</v>
      </c>
      <c r="DR7" s="649"/>
      <c r="DS7" s="649"/>
      <c r="DT7" s="649"/>
      <c r="DU7" s="649"/>
      <c r="DV7" s="649"/>
      <c r="DW7" s="649"/>
      <c r="DX7" s="649"/>
      <c r="DY7" s="649"/>
      <c r="DZ7" s="649"/>
      <c r="EA7" s="649"/>
      <c r="EB7" s="649"/>
      <c r="EC7" s="658"/>
    </row>
    <row r="8" spans="2:143" ht="11.25" customHeight="1" x14ac:dyDescent="0.15">
      <c r="B8" s="645" t="s">
        <v>243</v>
      </c>
      <c r="C8" s="646"/>
      <c r="D8" s="646"/>
      <c r="E8" s="646"/>
      <c r="F8" s="646"/>
      <c r="G8" s="646"/>
      <c r="H8" s="646"/>
      <c r="I8" s="646"/>
      <c r="J8" s="646"/>
      <c r="K8" s="646"/>
      <c r="L8" s="646"/>
      <c r="M8" s="646"/>
      <c r="N8" s="646"/>
      <c r="O8" s="646"/>
      <c r="P8" s="646"/>
      <c r="Q8" s="647"/>
      <c r="R8" s="648">
        <v>6061</v>
      </c>
      <c r="S8" s="649"/>
      <c r="T8" s="649"/>
      <c r="U8" s="649"/>
      <c r="V8" s="649"/>
      <c r="W8" s="649"/>
      <c r="X8" s="649"/>
      <c r="Y8" s="650"/>
      <c r="Z8" s="651">
        <v>0.1</v>
      </c>
      <c r="AA8" s="651"/>
      <c r="AB8" s="651"/>
      <c r="AC8" s="651"/>
      <c r="AD8" s="652">
        <v>6061</v>
      </c>
      <c r="AE8" s="652"/>
      <c r="AF8" s="652"/>
      <c r="AG8" s="652"/>
      <c r="AH8" s="652"/>
      <c r="AI8" s="652"/>
      <c r="AJ8" s="652"/>
      <c r="AK8" s="652"/>
      <c r="AL8" s="653">
        <v>0.2</v>
      </c>
      <c r="AM8" s="654"/>
      <c r="AN8" s="654"/>
      <c r="AO8" s="655"/>
      <c r="AP8" s="645" t="s">
        <v>244</v>
      </c>
      <c r="AQ8" s="646"/>
      <c r="AR8" s="646"/>
      <c r="AS8" s="646"/>
      <c r="AT8" s="646"/>
      <c r="AU8" s="646"/>
      <c r="AV8" s="646"/>
      <c r="AW8" s="646"/>
      <c r="AX8" s="646"/>
      <c r="AY8" s="646"/>
      <c r="AZ8" s="646"/>
      <c r="BA8" s="646"/>
      <c r="BB8" s="646"/>
      <c r="BC8" s="646"/>
      <c r="BD8" s="646"/>
      <c r="BE8" s="646"/>
      <c r="BF8" s="647"/>
      <c r="BG8" s="648">
        <v>17272</v>
      </c>
      <c r="BH8" s="649"/>
      <c r="BI8" s="649"/>
      <c r="BJ8" s="649"/>
      <c r="BK8" s="649"/>
      <c r="BL8" s="649"/>
      <c r="BM8" s="649"/>
      <c r="BN8" s="650"/>
      <c r="BO8" s="651">
        <v>1.5</v>
      </c>
      <c r="BP8" s="651"/>
      <c r="BQ8" s="651"/>
      <c r="BR8" s="651"/>
      <c r="BS8" s="657" t="s">
        <v>239</v>
      </c>
      <c r="BT8" s="649"/>
      <c r="BU8" s="649"/>
      <c r="BV8" s="649"/>
      <c r="BW8" s="649"/>
      <c r="BX8" s="649"/>
      <c r="BY8" s="649"/>
      <c r="BZ8" s="649"/>
      <c r="CA8" s="649"/>
      <c r="CB8" s="658"/>
      <c r="CD8" s="663" t="s">
        <v>245</v>
      </c>
      <c r="CE8" s="664"/>
      <c r="CF8" s="664"/>
      <c r="CG8" s="664"/>
      <c r="CH8" s="664"/>
      <c r="CI8" s="664"/>
      <c r="CJ8" s="664"/>
      <c r="CK8" s="664"/>
      <c r="CL8" s="664"/>
      <c r="CM8" s="664"/>
      <c r="CN8" s="664"/>
      <c r="CO8" s="664"/>
      <c r="CP8" s="664"/>
      <c r="CQ8" s="665"/>
      <c r="CR8" s="648">
        <v>1241094</v>
      </c>
      <c r="CS8" s="649"/>
      <c r="CT8" s="649"/>
      <c r="CU8" s="649"/>
      <c r="CV8" s="649"/>
      <c r="CW8" s="649"/>
      <c r="CX8" s="649"/>
      <c r="CY8" s="650"/>
      <c r="CZ8" s="651">
        <v>16.600000000000001</v>
      </c>
      <c r="DA8" s="651"/>
      <c r="DB8" s="651"/>
      <c r="DC8" s="651"/>
      <c r="DD8" s="657">
        <v>16207</v>
      </c>
      <c r="DE8" s="649"/>
      <c r="DF8" s="649"/>
      <c r="DG8" s="649"/>
      <c r="DH8" s="649"/>
      <c r="DI8" s="649"/>
      <c r="DJ8" s="649"/>
      <c r="DK8" s="649"/>
      <c r="DL8" s="649"/>
      <c r="DM8" s="649"/>
      <c r="DN8" s="649"/>
      <c r="DO8" s="649"/>
      <c r="DP8" s="650"/>
      <c r="DQ8" s="657">
        <v>754423</v>
      </c>
      <c r="DR8" s="649"/>
      <c r="DS8" s="649"/>
      <c r="DT8" s="649"/>
      <c r="DU8" s="649"/>
      <c r="DV8" s="649"/>
      <c r="DW8" s="649"/>
      <c r="DX8" s="649"/>
      <c r="DY8" s="649"/>
      <c r="DZ8" s="649"/>
      <c r="EA8" s="649"/>
      <c r="EB8" s="649"/>
      <c r="EC8" s="658"/>
    </row>
    <row r="9" spans="2:143" ht="11.25" customHeight="1" x14ac:dyDescent="0.15">
      <c r="B9" s="645" t="s">
        <v>246</v>
      </c>
      <c r="C9" s="646"/>
      <c r="D9" s="646"/>
      <c r="E9" s="646"/>
      <c r="F9" s="646"/>
      <c r="G9" s="646"/>
      <c r="H9" s="646"/>
      <c r="I9" s="646"/>
      <c r="J9" s="646"/>
      <c r="K9" s="646"/>
      <c r="L9" s="646"/>
      <c r="M9" s="646"/>
      <c r="N9" s="646"/>
      <c r="O9" s="646"/>
      <c r="P9" s="646"/>
      <c r="Q9" s="647"/>
      <c r="R9" s="648">
        <v>6805</v>
      </c>
      <c r="S9" s="649"/>
      <c r="T9" s="649"/>
      <c r="U9" s="649"/>
      <c r="V9" s="649"/>
      <c r="W9" s="649"/>
      <c r="X9" s="649"/>
      <c r="Y9" s="650"/>
      <c r="Z9" s="651">
        <v>0.1</v>
      </c>
      <c r="AA9" s="651"/>
      <c r="AB9" s="651"/>
      <c r="AC9" s="651"/>
      <c r="AD9" s="652">
        <v>6805</v>
      </c>
      <c r="AE9" s="652"/>
      <c r="AF9" s="652"/>
      <c r="AG9" s="652"/>
      <c r="AH9" s="652"/>
      <c r="AI9" s="652"/>
      <c r="AJ9" s="652"/>
      <c r="AK9" s="652"/>
      <c r="AL9" s="653">
        <v>0.2</v>
      </c>
      <c r="AM9" s="654"/>
      <c r="AN9" s="654"/>
      <c r="AO9" s="655"/>
      <c r="AP9" s="645" t="s">
        <v>247</v>
      </c>
      <c r="AQ9" s="646"/>
      <c r="AR9" s="646"/>
      <c r="AS9" s="646"/>
      <c r="AT9" s="646"/>
      <c r="AU9" s="646"/>
      <c r="AV9" s="646"/>
      <c r="AW9" s="646"/>
      <c r="AX9" s="646"/>
      <c r="AY9" s="646"/>
      <c r="AZ9" s="646"/>
      <c r="BA9" s="646"/>
      <c r="BB9" s="646"/>
      <c r="BC9" s="646"/>
      <c r="BD9" s="646"/>
      <c r="BE9" s="646"/>
      <c r="BF9" s="647"/>
      <c r="BG9" s="648">
        <v>381647</v>
      </c>
      <c r="BH9" s="649"/>
      <c r="BI9" s="649"/>
      <c r="BJ9" s="649"/>
      <c r="BK9" s="649"/>
      <c r="BL9" s="649"/>
      <c r="BM9" s="649"/>
      <c r="BN9" s="650"/>
      <c r="BO9" s="651">
        <v>33.5</v>
      </c>
      <c r="BP9" s="651"/>
      <c r="BQ9" s="651"/>
      <c r="BR9" s="651"/>
      <c r="BS9" s="657" t="s">
        <v>239</v>
      </c>
      <c r="BT9" s="649"/>
      <c r="BU9" s="649"/>
      <c r="BV9" s="649"/>
      <c r="BW9" s="649"/>
      <c r="BX9" s="649"/>
      <c r="BY9" s="649"/>
      <c r="BZ9" s="649"/>
      <c r="CA9" s="649"/>
      <c r="CB9" s="658"/>
      <c r="CD9" s="663" t="s">
        <v>248</v>
      </c>
      <c r="CE9" s="664"/>
      <c r="CF9" s="664"/>
      <c r="CG9" s="664"/>
      <c r="CH9" s="664"/>
      <c r="CI9" s="664"/>
      <c r="CJ9" s="664"/>
      <c r="CK9" s="664"/>
      <c r="CL9" s="664"/>
      <c r="CM9" s="664"/>
      <c r="CN9" s="664"/>
      <c r="CO9" s="664"/>
      <c r="CP9" s="664"/>
      <c r="CQ9" s="665"/>
      <c r="CR9" s="648">
        <v>748517</v>
      </c>
      <c r="CS9" s="649"/>
      <c r="CT9" s="649"/>
      <c r="CU9" s="649"/>
      <c r="CV9" s="649"/>
      <c r="CW9" s="649"/>
      <c r="CX9" s="649"/>
      <c r="CY9" s="650"/>
      <c r="CZ9" s="651">
        <v>10</v>
      </c>
      <c r="DA9" s="651"/>
      <c r="DB9" s="651"/>
      <c r="DC9" s="651"/>
      <c r="DD9" s="657">
        <v>19728</v>
      </c>
      <c r="DE9" s="649"/>
      <c r="DF9" s="649"/>
      <c r="DG9" s="649"/>
      <c r="DH9" s="649"/>
      <c r="DI9" s="649"/>
      <c r="DJ9" s="649"/>
      <c r="DK9" s="649"/>
      <c r="DL9" s="649"/>
      <c r="DM9" s="649"/>
      <c r="DN9" s="649"/>
      <c r="DO9" s="649"/>
      <c r="DP9" s="650"/>
      <c r="DQ9" s="657">
        <v>675374</v>
      </c>
      <c r="DR9" s="649"/>
      <c r="DS9" s="649"/>
      <c r="DT9" s="649"/>
      <c r="DU9" s="649"/>
      <c r="DV9" s="649"/>
      <c r="DW9" s="649"/>
      <c r="DX9" s="649"/>
      <c r="DY9" s="649"/>
      <c r="DZ9" s="649"/>
      <c r="EA9" s="649"/>
      <c r="EB9" s="649"/>
      <c r="EC9" s="658"/>
    </row>
    <row r="10" spans="2:143" ht="11.25" customHeight="1" x14ac:dyDescent="0.15">
      <c r="B10" s="645" t="s">
        <v>249</v>
      </c>
      <c r="C10" s="646"/>
      <c r="D10" s="646"/>
      <c r="E10" s="646"/>
      <c r="F10" s="646"/>
      <c r="G10" s="646"/>
      <c r="H10" s="646"/>
      <c r="I10" s="646"/>
      <c r="J10" s="646"/>
      <c r="K10" s="646"/>
      <c r="L10" s="646"/>
      <c r="M10" s="646"/>
      <c r="N10" s="646"/>
      <c r="O10" s="646"/>
      <c r="P10" s="646"/>
      <c r="Q10" s="647"/>
      <c r="R10" s="648" t="s">
        <v>237</v>
      </c>
      <c r="S10" s="649"/>
      <c r="T10" s="649"/>
      <c r="U10" s="649"/>
      <c r="V10" s="649"/>
      <c r="W10" s="649"/>
      <c r="X10" s="649"/>
      <c r="Y10" s="650"/>
      <c r="Z10" s="651" t="s">
        <v>239</v>
      </c>
      <c r="AA10" s="651"/>
      <c r="AB10" s="651"/>
      <c r="AC10" s="651"/>
      <c r="AD10" s="652" t="s">
        <v>237</v>
      </c>
      <c r="AE10" s="652"/>
      <c r="AF10" s="652"/>
      <c r="AG10" s="652"/>
      <c r="AH10" s="652"/>
      <c r="AI10" s="652"/>
      <c r="AJ10" s="652"/>
      <c r="AK10" s="652"/>
      <c r="AL10" s="653" t="s">
        <v>239</v>
      </c>
      <c r="AM10" s="654"/>
      <c r="AN10" s="654"/>
      <c r="AO10" s="655"/>
      <c r="AP10" s="645" t="s">
        <v>250</v>
      </c>
      <c r="AQ10" s="646"/>
      <c r="AR10" s="646"/>
      <c r="AS10" s="646"/>
      <c r="AT10" s="646"/>
      <c r="AU10" s="646"/>
      <c r="AV10" s="646"/>
      <c r="AW10" s="646"/>
      <c r="AX10" s="646"/>
      <c r="AY10" s="646"/>
      <c r="AZ10" s="646"/>
      <c r="BA10" s="646"/>
      <c r="BB10" s="646"/>
      <c r="BC10" s="646"/>
      <c r="BD10" s="646"/>
      <c r="BE10" s="646"/>
      <c r="BF10" s="647"/>
      <c r="BG10" s="648">
        <v>17513</v>
      </c>
      <c r="BH10" s="649"/>
      <c r="BI10" s="649"/>
      <c r="BJ10" s="649"/>
      <c r="BK10" s="649"/>
      <c r="BL10" s="649"/>
      <c r="BM10" s="649"/>
      <c r="BN10" s="650"/>
      <c r="BO10" s="651">
        <v>1.5</v>
      </c>
      <c r="BP10" s="651"/>
      <c r="BQ10" s="651"/>
      <c r="BR10" s="651"/>
      <c r="BS10" s="657" t="s">
        <v>239</v>
      </c>
      <c r="BT10" s="649"/>
      <c r="BU10" s="649"/>
      <c r="BV10" s="649"/>
      <c r="BW10" s="649"/>
      <c r="BX10" s="649"/>
      <c r="BY10" s="649"/>
      <c r="BZ10" s="649"/>
      <c r="CA10" s="649"/>
      <c r="CB10" s="658"/>
      <c r="CD10" s="663" t="s">
        <v>251</v>
      </c>
      <c r="CE10" s="664"/>
      <c r="CF10" s="664"/>
      <c r="CG10" s="664"/>
      <c r="CH10" s="664"/>
      <c r="CI10" s="664"/>
      <c r="CJ10" s="664"/>
      <c r="CK10" s="664"/>
      <c r="CL10" s="664"/>
      <c r="CM10" s="664"/>
      <c r="CN10" s="664"/>
      <c r="CO10" s="664"/>
      <c r="CP10" s="664"/>
      <c r="CQ10" s="665"/>
      <c r="CR10" s="648">
        <v>3342</v>
      </c>
      <c r="CS10" s="649"/>
      <c r="CT10" s="649"/>
      <c r="CU10" s="649"/>
      <c r="CV10" s="649"/>
      <c r="CW10" s="649"/>
      <c r="CX10" s="649"/>
      <c r="CY10" s="650"/>
      <c r="CZ10" s="651">
        <v>0</v>
      </c>
      <c r="DA10" s="651"/>
      <c r="DB10" s="651"/>
      <c r="DC10" s="651"/>
      <c r="DD10" s="657" t="s">
        <v>237</v>
      </c>
      <c r="DE10" s="649"/>
      <c r="DF10" s="649"/>
      <c r="DG10" s="649"/>
      <c r="DH10" s="649"/>
      <c r="DI10" s="649"/>
      <c r="DJ10" s="649"/>
      <c r="DK10" s="649"/>
      <c r="DL10" s="649"/>
      <c r="DM10" s="649"/>
      <c r="DN10" s="649"/>
      <c r="DO10" s="649"/>
      <c r="DP10" s="650"/>
      <c r="DQ10" s="657">
        <v>1461</v>
      </c>
      <c r="DR10" s="649"/>
      <c r="DS10" s="649"/>
      <c r="DT10" s="649"/>
      <c r="DU10" s="649"/>
      <c r="DV10" s="649"/>
      <c r="DW10" s="649"/>
      <c r="DX10" s="649"/>
      <c r="DY10" s="649"/>
      <c r="DZ10" s="649"/>
      <c r="EA10" s="649"/>
      <c r="EB10" s="649"/>
      <c r="EC10" s="658"/>
    </row>
    <row r="11" spans="2:143" ht="11.25" customHeight="1" x14ac:dyDescent="0.15">
      <c r="B11" s="645" t="s">
        <v>252</v>
      </c>
      <c r="C11" s="646"/>
      <c r="D11" s="646"/>
      <c r="E11" s="646"/>
      <c r="F11" s="646"/>
      <c r="G11" s="646"/>
      <c r="H11" s="646"/>
      <c r="I11" s="646"/>
      <c r="J11" s="646"/>
      <c r="K11" s="646"/>
      <c r="L11" s="646"/>
      <c r="M11" s="646"/>
      <c r="N11" s="646"/>
      <c r="O11" s="646"/>
      <c r="P11" s="646"/>
      <c r="Q11" s="647"/>
      <c r="R11" s="648">
        <v>203324</v>
      </c>
      <c r="S11" s="649"/>
      <c r="T11" s="649"/>
      <c r="U11" s="649"/>
      <c r="V11" s="649"/>
      <c r="W11" s="649"/>
      <c r="X11" s="649"/>
      <c r="Y11" s="650"/>
      <c r="Z11" s="653">
        <v>2.6</v>
      </c>
      <c r="AA11" s="654"/>
      <c r="AB11" s="654"/>
      <c r="AC11" s="666"/>
      <c r="AD11" s="657">
        <v>203324</v>
      </c>
      <c r="AE11" s="649"/>
      <c r="AF11" s="649"/>
      <c r="AG11" s="649"/>
      <c r="AH11" s="649"/>
      <c r="AI11" s="649"/>
      <c r="AJ11" s="649"/>
      <c r="AK11" s="650"/>
      <c r="AL11" s="653">
        <v>6</v>
      </c>
      <c r="AM11" s="654"/>
      <c r="AN11" s="654"/>
      <c r="AO11" s="655"/>
      <c r="AP11" s="645" t="s">
        <v>253</v>
      </c>
      <c r="AQ11" s="646"/>
      <c r="AR11" s="646"/>
      <c r="AS11" s="646"/>
      <c r="AT11" s="646"/>
      <c r="AU11" s="646"/>
      <c r="AV11" s="646"/>
      <c r="AW11" s="646"/>
      <c r="AX11" s="646"/>
      <c r="AY11" s="646"/>
      <c r="AZ11" s="646"/>
      <c r="BA11" s="646"/>
      <c r="BB11" s="646"/>
      <c r="BC11" s="646"/>
      <c r="BD11" s="646"/>
      <c r="BE11" s="646"/>
      <c r="BF11" s="647"/>
      <c r="BG11" s="648">
        <v>25927</v>
      </c>
      <c r="BH11" s="649"/>
      <c r="BI11" s="649"/>
      <c r="BJ11" s="649"/>
      <c r="BK11" s="649"/>
      <c r="BL11" s="649"/>
      <c r="BM11" s="649"/>
      <c r="BN11" s="650"/>
      <c r="BO11" s="651">
        <v>2.2999999999999998</v>
      </c>
      <c r="BP11" s="651"/>
      <c r="BQ11" s="651"/>
      <c r="BR11" s="651"/>
      <c r="BS11" s="657" t="s">
        <v>239</v>
      </c>
      <c r="BT11" s="649"/>
      <c r="BU11" s="649"/>
      <c r="BV11" s="649"/>
      <c r="BW11" s="649"/>
      <c r="BX11" s="649"/>
      <c r="BY11" s="649"/>
      <c r="BZ11" s="649"/>
      <c r="CA11" s="649"/>
      <c r="CB11" s="658"/>
      <c r="CD11" s="663" t="s">
        <v>254</v>
      </c>
      <c r="CE11" s="664"/>
      <c r="CF11" s="664"/>
      <c r="CG11" s="664"/>
      <c r="CH11" s="664"/>
      <c r="CI11" s="664"/>
      <c r="CJ11" s="664"/>
      <c r="CK11" s="664"/>
      <c r="CL11" s="664"/>
      <c r="CM11" s="664"/>
      <c r="CN11" s="664"/>
      <c r="CO11" s="664"/>
      <c r="CP11" s="664"/>
      <c r="CQ11" s="665"/>
      <c r="CR11" s="648">
        <v>157386</v>
      </c>
      <c r="CS11" s="649"/>
      <c r="CT11" s="649"/>
      <c r="CU11" s="649"/>
      <c r="CV11" s="649"/>
      <c r="CW11" s="649"/>
      <c r="CX11" s="649"/>
      <c r="CY11" s="650"/>
      <c r="CZ11" s="651">
        <v>2.1</v>
      </c>
      <c r="DA11" s="651"/>
      <c r="DB11" s="651"/>
      <c r="DC11" s="651"/>
      <c r="DD11" s="657">
        <v>9389</v>
      </c>
      <c r="DE11" s="649"/>
      <c r="DF11" s="649"/>
      <c r="DG11" s="649"/>
      <c r="DH11" s="649"/>
      <c r="DI11" s="649"/>
      <c r="DJ11" s="649"/>
      <c r="DK11" s="649"/>
      <c r="DL11" s="649"/>
      <c r="DM11" s="649"/>
      <c r="DN11" s="649"/>
      <c r="DO11" s="649"/>
      <c r="DP11" s="650"/>
      <c r="DQ11" s="657">
        <v>121732</v>
      </c>
      <c r="DR11" s="649"/>
      <c r="DS11" s="649"/>
      <c r="DT11" s="649"/>
      <c r="DU11" s="649"/>
      <c r="DV11" s="649"/>
      <c r="DW11" s="649"/>
      <c r="DX11" s="649"/>
      <c r="DY11" s="649"/>
      <c r="DZ11" s="649"/>
      <c r="EA11" s="649"/>
      <c r="EB11" s="649"/>
      <c r="EC11" s="658"/>
    </row>
    <row r="12" spans="2:143" ht="11.25" customHeight="1" x14ac:dyDescent="0.15">
      <c r="B12" s="645" t="s">
        <v>255</v>
      </c>
      <c r="C12" s="646"/>
      <c r="D12" s="646"/>
      <c r="E12" s="646"/>
      <c r="F12" s="646"/>
      <c r="G12" s="646"/>
      <c r="H12" s="646"/>
      <c r="I12" s="646"/>
      <c r="J12" s="646"/>
      <c r="K12" s="646"/>
      <c r="L12" s="646"/>
      <c r="M12" s="646"/>
      <c r="N12" s="646"/>
      <c r="O12" s="646"/>
      <c r="P12" s="646"/>
      <c r="Q12" s="647"/>
      <c r="R12" s="648">
        <v>17301</v>
      </c>
      <c r="S12" s="649"/>
      <c r="T12" s="649"/>
      <c r="U12" s="649"/>
      <c r="V12" s="649"/>
      <c r="W12" s="649"/>
      <c r="X12" s="649"/>
      <c r="Y12" s="650"/>
      <c r="Z12" s="651">
        <v>0.2</v>
      </c>
      <c r="AA12" s="651"/>
      <c r="AB12" s="651"/>
      <c r="AC12" s="651"/>
      <c r="AD12" s="652">
        <v>17301</v>
      </c>
      <c r="AE12" s="652"/>
      <c r="AF12" s="652"/>
      <c r="AG12" s="652"/>
      <c r="AH12" s="652"/>
      <c r="AI12" s="652"/>
      <c r="AJ12" s="652"/>
      <c r="AK12" s="652"/>
      <c r="AL12" s="653">
        <v>0.5</v>
      </c>
      <c r="AM12" s="654"/>
      <c r="AN12" s="654"/>
      <c r="AO12" s="655"/>
      <c r="AP12" s="645" t="s">
        <v>256</v>
      </c>
      <c r="AQ12" s="646"/>
      <c r="AR12" s="646"/>
      <c r="AS12" s="646"/>
      <c r="AT12" s="646"/>
      <c r="AU12" s="646"/>
      <c r="AV12" s="646"/>
      <c r="AW12" s="646"/>
      <c r="AX12" s="646"/>
      <c r="AY12" s="646"/>
      <c r="AZ12" s="646"/>
      <c r="BA12" s="646"/>
      <c r="BB12" s="646"/>
      <c r="BC12" s="646"/>
      <c r="BD12" s="646"/>
      <c r="BE12" s="646"/>
      <c r="BF12" s="647"/>
      <c r="BG12" s="648">
        <v>599036</v>
      </c>
      <c r="BH12" s="649"/>
      <c r="BI12" s="649"/>
      <c r="BJ12" s="649"/>
      <c r="BK12" s="649"/>
      <c r="BL12" s="649"/>
      <c r="BM12" s="649"/>
      <c r="BN12" s="650"/>
      <c r="BO12" s="651">
        <v>52.6</v>
      </c>
      <c r="BP12" s="651"/>
      <c r="BQ12" s="651"/>
      <c r="BR12" s="651"/>
      <c r="BS12" s="657" t="s">
        <v>237</v>
      </c>
      <c r="BT12" s="649"/>
      <c r="BU12" s="649"/>
      <c r="BV12" s="649"/>
      <c r="BW12" s="649"/>
      <c r="BX12" s="649"/>
      <c r="BY12" s="649"/>
      <c r="BZ12" s="649"/>
      <c r="CA12" s="649"/>
      <c r="CB12" s="658"/>
      <c r="CD12" s="663" t="s">
        <v>257</v>
      </c>
      <c r="CE12" s="664"/>
      <c r="CF12" s="664"/>
      <c r="CG12" s="664"/>
      <c r="CH12" s="664"/>
      <c r="CI12" s="664"/>
      <c r="CJ12" s="664"/>
      <c r="CK12" s="664"/>
      <c r="CL12" s="664"/>
      <c r="CM12" s="664"/>
      <c r="CN12" s="664"/>
      <c r="CO12" s="664"/>
      <c r="CP12" s="664"/>
      <c r="CQ12" s="665"/>
      <c r="CR12" s="648">
        <v>14071</v>
      </c>
      <c r="CS12" s="649"/>
      <c r="CT12" s="649"/>
      <c r="CU12" s="649"/>
      <c r="CV12" s="649"/>
      <c r="CW12" s="649"/>
      <c r="CX12" s="649"/>
      <c r="CY12" s="650"/>
      <c r="CZ12" s="651">
        <v>0.2</v>
      </c>
      <c r="DA12" s="651"/>
      <c r="DB12" s="651"/>
      <c r="DC12" s="651"/>
      <c r="DD12" s="657" t="s">
        <v>239</v>
      </c>
      <c r="DE12" s="649"/>
      <c r="DF12" s="649"/>
      <c r="DG12" s="649"/>
      <c r="DH12" s="649"/>
      <c r="DI12" s="649"/>
      <c r="DJ12" s="649"/>
      <c r="DK12" s="649"/>
      <c r="DL12" s="649"/>
      <c r="DM12" s="649"/>
      <c r="DN12" s="649"/>
      <c r="DO12" s="649"/>
      <c r="DP12" s="650"/>
      <c r="DQ12" s="657">
        <v>13762</v>
      </c>
      <c r="DR12" s="649"/>
      <c r="DS12" s="649"/>
      <c r="DT12" s="649"/>
      <c r="DU12" s="649"/>
      <c r="DV12" s="649"/>
      <c r="DW12" s="649"/>
      <c r="DX12" s="649"/>
      <c r="DY12" s="649"/>
      <c r="DZ12" s="649"/>
      <c r="EA12" s="649"/>
      <c r="EB12" s="649"/>
      <c r="EC12" s="658"/>
    </row>
    <row r="13" spans="2:143" ht="11.25" customHeight="1" x14ac:dyDescent="0.15">
      <c r="B13" s="645" t="s">
        <v>258</v>
      </c>
      <c r="C13" s="646"/>
      <c r="D13" s="646"/>
      <c r="E13" s="646"/>
      <c r="F13" s="646"/>
      <c r="G13" s="646"/>
      <c r="H13" s="646"/>
      <c r="I13" s="646"/>
      <c r="J13" s="646"/>
      <c r="K13" s="646"/>
      <c r="L13" s="646"/>
      <c r="M13" s="646"/>
      <c r="N13" s="646"/>
      <c r="O13" s="646"/>
      <c r="P13" s="646"/>
      <c r="Q13" s="647"/>
      <c r="R13" s="648" t="s">
        <v>239</v>
      </c>
      <c r="S13" s="649"/>
      <c r="T13" s="649"/>
      <c r="U13" s="649"/>
      <c r="V13" s="649"/>
      <c r="W13" s="649"/>
      <c r="X13" s="649"/>
      <c r="Y13" s="650"/>
      <c r="Z13" s="651" t="s">
        <v>239</v>
      </c>
      <c r="AA13" s="651"/>
      <c r="AB13" s="651"/>
      <c r="AC13" s="651"/>
      <c r="AD13" s="652" t="s">
        <v>237</v>
      </c>
      <c r="AE13" s="652"/>
      <c r="AF13" s="652"/>
      <c r="AG13" s="652"/>
      <c r="AH13" s="652"/>
      <c r="AI13" s="652"/>
      <c r="AJ13" s="652"/>
      <c r="AK13" s="652"/>
      <c r="AL13" s="653" t="s">
        <v>237</v>
      </c>
      <c r="AM13" s="654"/>
      <c r="AN13" s="654"/>
      <c r="AO13" s="655"/>
      <c r="AP13" s="645" t="s">
        <v>259</v>
      </c>
      <c r="AQ13" s="646"/>
      <c r="AR13" s="646"/>
      <c r="AS13" s="646"/>
      <c r="AT13" s="646"/>
      <c r="AU13" s="646"/>
      <c r="AV13" s="646"/>
      <c r="AW13" s="646"/>
      <c r="AX13" s="646"/>
      <c r="AY13" s="646"/>
      <c r="AZ13" s="646"/>
      <c r="BA13" s="646"/>
      <c r="BB13" s="646"/>
      <c r="BC13" s="646"/>
      <c r="BD13" s="646"/>
      <c r="BE13" s="646"/>
      <c r="BF13" s="647"/>
      <c r="BG13" s="648">
        <v>598979</v>
      </c>
      <c r="BH13" s="649"/>
      <c r="BI13" s="649"/>
      <c r="BJ13" s="649"/>
      <c r="BK13" s="649"/>
      <c r="BL13" s="649"/>
      <c r="BM13" s="649"/>
      <c r="BN13" s="650"/>
      <c r="BO13" s="651">
        <v>52.6</v>
      </c>
      <c r="BP13" s="651"/>
      <c r="BQ13" s="651"/>
      <c r="BR13" s="651"/>
      <c r="BS13" s="657" t="s">
        <v>237</v>
      </c>
      <c r="BT13" s="649"/>
      <c r="BU13" s="649"/>
      <c r="BV13" s="649"/>
      <c r="BW13" s="649"/>
      <c r="BX13" s="649"/>
      <c r="BY13" s="649"/>
      <c r="BZ13" s="649"/>
      <c r="CA13" s="649"/>
      <c r="CB13" s="658"/>
      <c r="CD13" s="663" t="s">
        <v>260</v>
      </c>
      <c r="CE13" s="664"/>
      <c r="CF13" s="664"/>
      <c r="CG13" s="664"/>
      <c r="CH13" s="664"/>
      <c r="CI13" s="664"/>
      <c r="CJ13" s="664"/>
      <c r="CK13" s="664"/>
      <c r="CL13" s="664"/>
      <c r="CM13" s="664"/>
      <c r="CN13" s="664"/>
      <c r="CO13" s="664"/>
      <c r="CP13" s="664"/>
      <c r="CQ13" s="665"/>
      <c r="CR13" s="648">
        <v>359033</v>
      </c>
      <c r="CS13" s="649"/>
      <c r="CT13" s="649"/>
      <c r="CU13" s="649"/>
      <c r="CV13" s="649"/>
      <c r="CW13" s="649"/>
      <c r="CX13" s="649"/>
      <c r="CY13" s="650"/>
      <c r="CZ13" s="651">
        <v>4.8</v>
      </c>
      <c r="DA13" s="651"/>
      <c r="DB13" s="651"/>
      <c r="DC13" s="651"/>
      <c r="DD13" s="657">
        <v>109196</v>
      </c>
      <c r="DE13" s="649"/>
      <c r="DF13" s="649"/>
      <c r="DG13" s="649"/>
      <c r="DH13" s="649"/>
      <c r="DI13" s="649"/>
      <c r="DJ13" s="649"/>
      <c r="DK13" s="649"/>
      <c r="DL13" s="649"/>
      <c r="DM13" s="649"/>
      <c r="DN13" s="649"/>
      <c r="DO13" s="649"/>
      <c r="DP13" s="650"/>
      <c r="DQ13" s="657">
        <v>296845</v>
      </c>
      <c r="DR13" s="649"/>
      <c r="DS13" s="649"/>
      <c r="DT13" s="649"/>
      <c r="DU13" s="649"/>
      <c r="DV13" s="649"/>
      <c r="DW13" s="649"/>
      <c r="DX13" s="649"/>
      <c r="DY13" s="649"/>
      <c r="DZ13" s="649"/>
      <c r="EA13" s="649"/>
      <c r="EB13" s="649"/>
      <c r="EC13" s="658"/>
    </row>
    <row r="14" spans="2:143" ht="11.25" customHeight="1" x14ac:dyDescent="0.15">
      <c r="B14" s="645" t="s">
        <v>261</v>
      </c>
      <c r="C14" s="646"/>
      <c r="D14" s="646"/>
      <c r="E14" s="646"/>
      <c r="F14" s="646"/>
      <c r="G14" s="646"/>
      <c r="H14" s="646"/>
      <c r="I14" s="646"/>
      <c r="J14" s="646"/>
      <c r="K14" s="646"/>
      <c r="L14" s="646"/>
      <c r="M14" s="646"/>
      <c r="N14" s="646"/>
      <c r="O14" s="646"/>
      <c r="P14" s="646"/>
      <c r="Q14" s="647"/>
      <c r="R14" s="648">
        <v>1</v>
      </c>
      <c r="S14" s="649"/>
      <c r="T14" s="649"/>
      <c r="U14" s="649"/>
      <c r="V14" s="649"/>
      <c r="W14" s="649"/>
      <c r="X14" s="649"/>
      <c r="Y14" s="650"/>
      <c r="Z14" s="651">
        <v>0</v>
      </c>
      <c r="AA14" s="651"/>
      <c r="AB14" s="651"/>
      <c r="AC14" s="651"/>
      <c r="AD14" s="652">
        <v>1</v>
      </c>
      <c r="AE14" s="652"/>
      <c r="AF14" s="652"/>
      <c r="AG14" s="652"/>
      <c r="AH14" s="652"/>
      <c r="AI14" s="652"/>
      <c r="AJ14" s="652"/>
      <c r="AK14" s="652"/>
      <c r="AL14" s="653">
        <v>0</v>
      </c>
      <c r="AM14" s="654"/>
      <c r="AN14" s="654"/>
      <c r="AO14" s="655"/>
      <c r="AP14" s="645" t="s">
        <v>262</v>
      </c>
      <c r="AQ14" s="646"/>
      <c r="AR14" s="646"/>
      <c r="AS14" s="646"/>
      <c r="AT14" s="646"/>
      <c r="AU14" s="646"/>
      <c r="AV14" s="646"/>
      <c r="AW14" s="646"/>
      <c r="AX14" s="646"/>
      <c r="AY14" s="646"/>
      <c r="AZ14" s="646"/>
      <c r="BA14" s="646"/>
      <c r="BB14" s="646"/>
      <c r="BC14" s="646"/>
      <c r="BD14" s="646"/>
      <c r="BE14" s="646"/>
      <c r="BF14" s="647"/>
      <c r="BG14" s="648">
        <v>43205</v>
      </c>
      <c r="BH14" s="649"/>
      <c r="BI14" s="649"/>
      <c r="BJ14" s="649"/>
      <c r="BK14" s="649"/>
      <c r="BL14" s="649"/>
      <c r="BM14" s="649"/>
      <c r="BN14" s="650"/>
      <c r="BO14" s="651">
        <v>3.8</v>
      </c>
      <c r="BP14" s="651"/>
      <c r="BQ14" s="651"/>
      <c r="BR14" s="651"/>
      <c r="BS14" s="657" t="s">
        <v>237</v>
      </c>
      <c r="BT14" s="649"/>
      <c r="BU14" s="649"/>
      <c r="BV14" s="649"/>
      <c r="BW14" s="649"/>
      <c r="BX14" s="649"/>
      <c r="BY14" s="649"/>
      <c r="BZ14" s="649"/>
      <c r="CA14" s="649"/>
      <c r="CB14" s="658"/>
      <c r="CD14" s="663" t="s">
        <v>263</v>
      </c>
      <c r="CE14" s="664"/>
      <c r="CF14" s="664"/>
      <c r="CG14" s="664"/>
      <c r="CH14" s="664"/>
      <c r="CI14" s="664"/>
      <c r="CJ14" s="664"/>
      <c r="CK14" s="664"/>
      <c r="CL14" s="664"/>
      <c r="CM14" s="664"/>
      <c r="CN14" s="664"/>
      <c r="CO14" s="664"/>
      <c r="CP14" s="664"/>
      <c r="CQ14" s="665"/>
      <c r="CR14" s="648">
        <v>754775</v>
      </c>
      <c r="CS14" s="649"/>
      <c r="CT14" s="649"/>
      <c r="CU14" s="649"/>
      <c r="CV14" s="649"/>
      <c r="CW14" s="649"/>
      <c r="CX14" s="649"/>
      <c r="CY14" s="650"/>
      <c r="CZ14" s="651">
        <v>10.1</v>
      </c>
      <c r="DA14" s="651"/>
      <c r="DB14" s="651"/>
      <c r="DC14" s="651"/>
      <c r="DD14" s="657">
        <v>444654</v>
      </c>
      <c r="DE14" s="649"/>
      <c r="DF14" s="649"/>
      <c r="DG14" s="649"/>
      <c r="DH14" s="649"/>
      <c r="DI14" s="649"/>
      <c r="DJ14" s="649"/>
      <c r="DK14" s="649"/>
      <c r="DL14" s="649"/>
      <c r="DM14" s="649"/>
      <c r="DN14" s="649"/>
      <c r="DO14" s="649"/>
      <c r="DP14" s="650"/>
      <c r="DQ14" s="657">
        <v>281518</v>
      </c>
      <c r="DR14" s="649"/>
      <c r="DS14" s="649"/>
      <c r="DT14" s="649"/>
      <c r="DU14" s="649"/>
      <c r="DV14" s="649"/>
      <c r="DW14" s="649"/>
      <c r="DX14" s="649"/>
      <c r="DY14" s="649"/>
      <c r="DZ14" s="649"/>
      <c r="EA14" s="649"/>
      <c r="EB14" s="649"/>
      <c r="EC14" s="658"/>
    </row>
    <row r="15" spans="2:143" ht="11.25" customHeight="1" x14ac:dyDescent="0.15">
      <c r="B15" s="645" t="s">
        <v>264</v>
      </c>
      <c r="C15" s="646"/>
      <c r="D15" s="646"/>
      <c r="E15" s="646"/>
      <c r="F15" s="646"/>
      <c r="G15" s="646"/>
      <c r="H15" s="646"/>
      <c r="I15" s="646"/>
      <c r="J15" s="646"/>
      <c r="K15" s="646"/>
      <c r="L15" s="646"/>
      <c r="M15" s="646"/>
      <c r="N15" s="646"/>
      <c r="O15" s="646"/>
      <c r="P15" s="646"/>
      <c r="Q15" s="647"/>
      <c r="R15" s="648" t="s">
        <v>237</v>
      </c>
      <c r="S15" s="649"/>
      <c r="T15" s="649"/>
      <c r="U15" s="649"/>
      <c r="V15" s="649"/>
      <c r="W15" s="649"/>
      <c r="X15" s="649"/>
      <c r="Y15" s="650"/>
      <c r="Z15" s="651" t="s">
        <v>239</v>
      </c>
      <c r="AA15" s="651"/>
      <c r="AB15" s="651"/>
      <c r="AC15" s="651"/>
      <c r="AD15" s="652" t="s">
        <v>237</v>
      </c>
      <c r="AE15" s="652"/>
      <c r="AF15" s="652"/>
      <c r="AG15" s="652"/>
      <c r="AH15" s="652"/>
      <c r="AI15" s="652"/>
      <c r="AJ15" s="652"/>
      <c r="AK15" s="652"/>
      <c r="AL15" s="653" t="s">
        <v>237</v>
      </c>
      <c r="AM15" s="654"/>
      <c r="AN15" s="654"/>
      <c r="AO15" s="655"/>
      <c r="AP15" s="645" t="s">
        <v>265</v>
      </c>
      <c r="AQ15" s="646"/>
      <c r="AR15" s="646"/>
      <c r="AS15" s="646"/>
      <c r="AT15" s="646"/>
      <c r="AU15" s="646"/>
      <c r="AV15" s="646"/>
      <c r="AW15" s="646"/>
      <c r="AX15" s="646"/>
      <c r="AY15" s="646"/>
      <c r="AZ15" s="646"/>
      <c r="BA15" s="646"/>
      <c r="BB15" s="646"/>
      <c r="BC15" s="646"/>
      <c r="BD15" s="646"/>
      <c r="BE15" s="646"/>
      <c r="BF15" s="647"/>
      <c r="BG15" s="648">
        <v>51020</v>
      </c>
      <c r="BH15" s="649"/>
      <c r="BI15" s="649"/>
      <c r="BJ15" s="649"/>
      <c r="BK15" s="649"/>
      <c r="BL15" s="649"/>
      <c r="BM15" s="649"/>
      <c r="BN15" s="650"/>
      <c r="BO15" s="651">
        <v>4.5</v>
      </c>
      <c r="BP15" s="651"/>
      <c r="BQ15" s="651"/>
      <c r="BR15" s="651"/>
      <c r="BS15" s="657" t="s">
        <v>239</v>
      </c>
      <c r="BT15" s="649"/>
      <c r="BU15" s="649"/>
      <c r="BV15" s="649"/>
      <c r="BW15" s="649"/>
      <c r="BX15" s="649"/>
      <c r="BY15" s="649"/>
      <c r="BZ15" s="649"/>
      <c r="CA15" s="649"/>
      <c r="CB15" s="658"/>
      <c r="CD15" s="663" t="s">
        <v>266</v>
      </c>
      <c r="CE15" s="664"/>
      <c r="CF15" s="664"/>
      <c r="CG15" s="664"/>
      <c r="CH15" s="664"/>
      <c r="CI15" s="664"/>
      <c r="CJ15" s="664"/>
      <c r="CK15" s="664"/>
      <c r="CL15" s="664"/>
      <c r="CM15" s="664"/>
      <c r="CN15" s="664"/>
      <c r="CO15" s="664"/>
      <c r="CP15" s="664"/>
      <c r="CQ15" s="665"/>
      <c r="CR15" s="648">
        <v>499766</v>
      </c>
      <c r="CS15" s="649"/>
      <c r="CT15" s="649"/>
      <c r="CU15" s="649"/>
      <c r="CV15" s="649"/>
      <c r="CW15" s="649"/>
      <c r="CX15" s="649"/>
      <c r="CY15" s="650"/>
      <c r="CZ15" s="651">
        <v>6.7</v>
      </c>
      <c r="DA15" s="651"/>
      <c r="DB15" s="651"/>
      <c r="DC15" s="651"/>
      <c r="DD15" s="657">
        <v>12591</v>
      </c>
      <c r="DE15" s="649"/>
      <c r="DF15" s="649"/>
      <c r="DG15" s="649"/>
      <c r="DH15" s="649"/>
      <c r="DI15" s="649"/>
      <c r="DJ15" s="649"/>
      <c r="DK15" s="649"/>
      <c r="DL15" s="649"/>
      <c r="DM15" s="649"/>
      <c r="DN15" s="649"/>
      <c r="DO15" s="649"/>
      <c r="DP15" s="650"/>
      <c r="DQ15" s="657">
        <v>417007</v>
      </c>
      <c r="DR15" s="649"/>
      <c r="DS15" s="649"/>
      <c r="DT15" s="649"/>
      <c r="DU15" s="649"/>
      <c r="DV15" s="649"/>
      <c r="DW15" s="649"/>
      <c r="DX15" s="649"/>
      <c r="DY15" s="649"/>
      <c r="DZ15" s="649"/>
      <c r="EA15" s="649"/>
      <c r="EB15" s="649"/>
      <c r="EC15" s="658"/>
    </row>
    <row r="16" spans="2:143" ht="11.25" customHeight="1" x14ac:dyDescent="0.15">
      <c r="B16" s="645" t="s">
        <v>267</v>
      </c>
      <c r="C16" s="646"/>
      <c r="D16" s="646"/>
      <c r="E16" s="646"/>
      <c r="F16" s="646"/>
      <c r="G16" s="646"/>
      <c r="H16" s="646"/>
      <c r="I16" s="646"/>
      <c r="J16" s="646"/>
      <c r="K16" s="646"/>
      <c r="L16" s="646"/>
      <c r="M16" s="646"/>
      <c r="N16" s="646"/>
      <c r="O16" s="646"/>
      <c r="P16" s="646"/>
      <c r="Q16" s="647"/>
      <c r="R16" s="648">
        <v>10509</v>
      </c>
      <c r="S16" s="649"/>
      <c r="T16" s="649"/>
      <c r="U16" s="649"/>
      <c r="V16" s="649"/>
      <c r="W16" s="649"/>
      <c r="X16" s="649"/>
      <c r="Y16" s="650"/>
      <c r="Z16" s="651">
        <v>0.1</v>
      </c>
      <c r="AA16" s="651"/>
      <c r="AB16" s="651"/>
      <c r="AC16" s="651"/>
      <c r="AD16" s="652">
        <v>10509</v>
      </c>
      <c r="AE16" s="652"/>
      <c r="AF16" s="652"/>
      <c r="AG16" s="652"/>
      <c r="AH16" s="652"/>
      <c r="AI16" s="652"/>
      <c r="AJ16" s="652"/>
      <c r="AK16" s="652"/>
      <c r="AL16" s="653">
        <v>0.3</v>
      </c>
      <c r="AM16" s="654"/>
      <c r="AN16" s="654"/>
      <c r="AO16" s="655"/>
      <c r="AP16" s="645" t="s">
        <v>268</v>
      </c>
      <c r="AQ16" s="646"/>
      <c r="AR16" s="646"/>
      <c r="AS16" s="646"/>
      <c r="AT16" s="646"/>
      <c r="AU16" s="646"/>
      <c r="AV16" s="646"/>
      <c r="AW16" s="646"/>
      <c r="AX16" s="646"/>
      <c r="AY16" s="646"/>
      <c r="AZ16" s="646"/>
      <c r="BA16" s="646"/>
      <c r="BB16" s="646"/>
      <c r="BC16" s="646"/>
      <c r="BD16" s="646"/>
      <c r="BE16" s="646"/>
      <c r="BF16" s="647"/>
      <c r="BG16" s="648" t="s">
        <v>237</v>
      </c>
      <c r="BH16" s="649"/>
      <c r="BI16" s="649"/>
      <c r="BJ16" s="649"/>
      <c r="BK16" s="649"/>
      <c r="BL16" s="649"/>
      <c r="BM16" s="649"/>
      <c r="BN16" s="650"/>
      <c r="BO16" s="651" t="s">
        <v>237</v>
      </c>
      <c r="BP16" s="651"/>
      <c r="BQ16" s="651"/>
      <c r="BR16" s="651"/>
      <c r="BS16" s="657" t="s">
        <v>237</v>
      </c>
      <c r="BT16" s="649"/>
      <c r="BU16" s="649"/>
      <c r="BV16" s="649"/>
      <c r="BW16" s="649"/>
      <c r="BX16" s="649"/>
      <c r="BY16" s="649"/>
      <c r="BZ16" s="649"/>
      <c r="CA16" s="649"/>
      <c r="CB16" s="658"/>
      <c r="CD16" s="663" t="s">
        <v>269</v>
      </c>
      <c r="CE16" s="664"/>
      <c r="CF16" s="664"/>
      <c r="CG16" s="664"/>
      <c r="CH16" s="664"/>
      <c r="CI16" s="664"/>
      <c r="CJ16" s="664"/>
      <c r="CK16" s="664"/>
      <c r="CL16" s="664"/>
      <c r="CM16" s="664"/>
      <c r="CN16" s="664"/>
      <c r="CO16" s="664"/>
      <c r="CP16" s="664"/>
      <c r="CQ16" s="665"/>
      <c r="CR16" s="648">
        <v>100667</v>
      </c>
      <c r="CS16" s="649"/>
      <c r="CT16" s="649"/>
      <c r="CU16" s="649"/>
      <c r="CV16" s="649"/>
      <c r="CW16" s="649"/>
      <c r="CX16" s="649"/>
      <c r="CY16" s="650"/>
      <c r="CZ16" s="651">
        <v>1.3</v>
      </c>
      <c r="DA16" s="651"/>
      <c r="DB16" s="651"/>
      <c r="DC16" s="651"/>
      <c r="DD16" s="657" t="s">
        <v>237</v>
      </c>
      <c r="DE16" s="649"/>
      <c r="DF16" s="649"/>
      <c r="DG16" s="649"/>
      <c r="DH16" s="649"/>
      <c r="DI16" s="649"/>
      <c r="DJ16" s="649"/>
      <c r="DK16" s="649"/>
      <c r="DL16" s="649"/>
      <c r="DM16" s="649"/>
      <c r="DN16" s="649"/>
      <c r="DO16" s="649"/>
      <c r="DP16" s="650"/>
      <c r="DQ16" s="657">
        <v>28</v>
      </c>
      <c r="DR16" s="649"/>
      <c r="DS16" s="649"/>
      <c r="DT16" s="649"/>
      <c r="DU16" s="649"/>
      <c r="DV16" s="649"/>
      <c r="DW16" s="649"/>
      <c r="DX16" s="649"/>
      <c r="DY16" s="649"/>
      <c r="DZ16" s="649"/>
      <c r="EA16" s="649"/>
      <c r="EB16" s="649"/>
      <c r="EC16" s="658"/>
    </row>
    <row r="17" spans="2:133" ht="11.25" customHeight="1" x14ac:dyDescent="0.15">
      <c r="B17" s="645" t="s">
        <v>270</v>
      </c>
      <c r="C17" s="646"/>
      <c r="D17" s="646"/>
      <c r="E17" s="646"/>
      <c r="F17" s="646"/>
      <c r="G17" s="646"/>
      <c r="H17" s="646"/>
      <c r="I17" s="646"/>
      <c r="J17" s="646"/>
      <c r="K17" s="646"/>
      <c r="L17" s="646"/>
      <c r="M17" s="646"/>
      <c r="N17" s="646"/>
      <c r="O17" s="646"/>
      <c r="P17" s="646"/>
      <c r="Q17" s="647"/>
      <c r="R17" s="648">
        <v>3025</v>
      </c>
      <c r="S17" s="649"/>
      <c r="T17" s="649"/>
      <c r="U17" s="649"/>
      <c r="V17" s="649"/>
      <c r="W17" s="649"/>
      <c r="X17" s="649"/>
      <c r="Y17" s="650"/>
      <c r="Z17" s="651">
        <v>0</v>
      </c>
      <c r="AA17" s="651"/>
      <c r="AB17" s="651"/>
      <c r="AC17" s="651"/>
      <c r="AD17" s="652">
        <v>3025</v>
      </c>
      <c r="AE17" s="652"/>
      <c r="AF17" s="652"/>
      <c r="AG17" s="652"/>
      <c r="AH17" s="652"/>
      <c r="AI17" s="652"/>
      <c r="AJ17" s="652"/>
      <c r="AK17" s="652"/>
      <c r="AL17" s="653">
        <v>0.1</v>
      </c>
      <c r="AM17" s="654"/>
      <c r="AN17" s="654"/>
      <c r="AO17" s="655"/>
      <c r="AP17" s="645" t="s">
        <v>271</v>
      </c>
      <c r="AQ17" s="646"/>
      <c r="AR17" s="646"/>
      <c r="AS17" s="646"/>
      <c r="AT17" s="646"/>
      <c r="AU17" s="646"/>
      <c r="AV17" s="646"/>
      <c r="AW17" s="646"/>
      <c r="AX17" s="646"/>
      <c r="AY17" s="646"/>
      <c r="AZ17" s="646"/>
      <c r="BA17" s="646"/>
      <c r="BB17" s="646"/>
      <c r="BC17" s="646"/>
      <c r="BD17" s="646"/>
      <c r="BE17" s="646"/>
      <c r="BF17" s="647"/>
      <c r="BG17" s="648" t="s">
        <v>237</v>
      </c>
      <c r="BH17" s="649"/>
      <c r="BI17" s="649"/>
      <c r="BJ17" s="649"/>
      <c r="BK17" s="649"/>
      <c r="BL17" s="649"/>
      <c r="BM17" s="649"/>
      <c r="BN17" s="650"/>
      <c r="BO17" s="651" t="s">
        <v>237</v>
      </c>
      <c r="BP17" s="651"/>
      <c r="BQ17" s="651"/>
      <c r="BR17" s="651"/>
      <c r="BS17" s="657" t="s">
        <v>239</v>
      </c>
      <c r="BT17" s="649"/>
      <c r="BU17" s="649"/>
      <c r="BV17" s="649"/>
      <c r="BW17" s="649"/>
      <c r="BX17" s="649"/>
      <c r="BY17" s="649"/>
      <c r="BZ17" s="649"/>
      <c r="CA17" s="649"/>
      <c r="CB17" s="658"/>
      <c r="CD17" s="663" t="s">
        <v>272</v>
      </c>
      <c r="CE17" s="664"/>
      <c r="CF17" s="664"/>
      <c r="CG17" s="664"/>
      <c r="CH17" s="664"/>
      <c r="CI17" s="664"/>
      <c r="CJ17" s="664"/>
      <c r="CK17" s="664"/>
      <c r="CL17" s="664"/>
      <c r="CM17" s="664"/>
      <c r="CN17" s="664"/>
      <c r="CO17" s="664"/>
      <c r="CP17" s="664"/>
      <c r="CQ17" s="665"/>
      <c r="CR17" s="648">
        <v>530953</v>
      </c>
      <c r="CS17" s="649"/>
      <c r="CT17" s="649"/>
      <c r="CU17" s="649"/>
      <c r="CV17" s="649"/>
      <c r="CW17" s="649"/>
      <c r="CX17" s="649"/>
      <c r="CY17" s="650"/>
      <c r="CZ17" s="651">
        <v>7.1</v>
      </c>
      <c r="DA17" s="651"/>
      <c r="DB17" s="651"/>
      <c r="DC17" s="651"/>
      <c r="DD17" s="657" t="s">
        <v>237</v>
      </c>
      <c r="DE17" s="649"/>
      <c r="DF17" s="649"/>
      <c r="DG17" s="649"/>
      <c r="DH17" s="649"/>
      <c r="DI17" s="649"/>
      <c r="DJ17" s="649"/>
      <c r="DK17" s="649"/>
      <c r="DL17" s="649"/>
      <c r="DM17" s="649"/>
      <c r="DN17" s="649"/>
      <c r="DO17" s="649"/>
      <c r="DP17" s="650"/>
      <c r="DQ17" s="657">
        <v>530953</v>
      </c>
      <c r="DR17" s="649"/>
      <c r="DS17" s="649"/>
      <c r="DT17" s="649"/>
      <c r="DU17" s="649"/>
      <c r="DV17" s="649"/>
      <c r="DW17" s="649"/>
      <c r="DX17" s="649"/>
      <c r="DY17" s="649"/>
      <c r="DZ17" s="649"/>
      <c r="EA17" s="649"/>
      <c r="EB17" s="649"/>
      <c r="EC17" s="658"/>
    </row>
    <row r="18" spans="2:133" ht="11.25" customHeight="1" x14ac:dyDescent="0.15">
      <c r="B18" s="645" t="s">
        <v>273</v>
      </c>
      <c r="C18" s="646"/>
      <c r="D18" s="646"/>
      <c r="E18" s="646"/>
      <c r="F18" s="646"/>
      <c r="G18" s="646"/>
      <c r="H18" s="646"/>
      <c r="I18" s="646"/>
      <c r="J18" s="646"/>
      <c r="K18" s="646"/>
      <c r="L18" s="646"/>
      <c r="M18" s="646"/>
      <c r="N18" s="646"/>
      <c r="O18" s="646"/>
      <c r="P18" s="646"/>
      <c r="Q18" s="647"/>
      <c r="R18" s="648">
        <v>7779</v>
      </c>
      <c r="S18" s="649"/>
      <c r="T18" s="649"/>
      <c r="U18" s="649"/>
      <c r="V18" s="649"/>
      <c r="W18" s="649"/>
      <c r="X18" s="649"/>
      <c r="Y18" s="650"/>
      <c r="Z18" s="651">
        <v>0.1</v>
      </c>
      <c r="AA18" s="651"/>
      <c r="AB18" s="651"/>
      <c r="AC18" s="651"/>
      <c r="AD18" s="652">
        <v>7779</v>
      </c>
      <c r="AE18" s="652"/>
      <c r="AF18" s="652"/>
      <c r="AG18" s="652"/>
      <c r="AH18" s="652"/>
      <c r="AI18" s="652"/>
      <c r="AJ18" s="652"/>
      <c r="AK18" s="652"/>
      <c r="AL18" s="653">
        <v>0.2</v>
      </c>
      <c r="AM18" s="654"/>
      <c r="AN18" s="654"/>
      <c r="AO18" s="655"/>
      <c r="AP18" s="645" t="s">
        <v>274</v>
      </c>
      <c r="AQ18" s="646"/>
      <c r="AR18" s="646"/>
      <c r="AS18" s="646"/>
      <c r="AT18" s="646"/>
      <c r="AU18" s="646"/>
      <c r="AV18" s="646"/>
      <c r="AW18" s="646"/>
      <c r="AX18" s="646"/>
      <c r="AY18" s="646"/>
      <c r="AZ18" s="646"/>
      <c r="BA18" s="646"/>
      <c r="BB18" s="646"/>
      <c r="BC18" s="646"/>
      <c r="BD18" s="646"/>
      <c r="BE18" s="646"/>
      <c r="BF18" s="647"/>
      <c r="BG18" s="648" t="s">
        <v>239</v>
      </c>
      <c r="BH18" s="649"/>
      <c r="BI18" s="649"/>
      <c r="BJ18" s="649"/>
      <c r="BK18" s="649"/>
      <c r="BL18" s="649"/>
      <c r="BM18" s="649"/>
      <c r="BN18" s="650"/>
      <c r="BO18" s="651" t="s">
        <v>239</v>
      </c>
      <c r="BP18" s="651"/>
      <c r="BQ18" s="651"/>
      <c r="BR18" s="651"/>
      <c r="BS18" s="657" t="s">
        <v>239</v>
      </c>
      <c r="BT18" s="649"/>
      <c r="BU18" s="649"/>
      <c r="BV18" s="649"/>
      <c r="BW18" s="649"/>
      <c r="BX18" s="649"/>
      <c r="BY18" s="649"/>
      <c r="BZ18" s="649"/>
      <c r="CA18" s="649"/>
      <c r="CB18" s="658"/>
      <c r="CD18" s="663" t="s">
        <v>275</v>
      </c>
      <c r="CE18" s="664"/>
      <c r="CF18" s="664"/>
      <c r="CG18" s="664"/>
      <c r="CH18" s="664"/>
      <c r="CI18" s="664"/>
      <c r="CJ18" s="664"/>
      <c r="CK18" s="664"/>
      <c r="CL18" s="664"/>
      <c r="CM18" s="664"/>
      <c r="CN18" s="664"/>
      <c r="CO18" s="664"/>
      <c r="CP18" s="664"/>
      <c r="CQ18" s="665"/>
      <c r="CR18" s="648" t="s">
        <v>237</v>
      </c>
      <c r="CS18" s="649"/>
      <c r="CT18" s="649"/>
      <c r="CU18" s="649"/>
      <c r="CV18" s="649"/>
      <c r="CW18" s="649"/>
      <c r="CX18" s="649"/>
      <c r="CY18" s="650"/>
      <c r="CZ18" s="651" t="s">
        <v>239</v>
      </c>
      <c r="DA18" s="651"/>
      <c r="DB18" s="651"/>
      <c r="DC18" s="651"/>
      <c r="DD18" s="657" t="s">
        <v>237</v>
      </c>
      <c r="DE18" s="649"/>
      <c r="DF18" s="649"/>
      <c r="DG18" s="649"/>
      <c r="DH18" s="649"/>
      <c r="DI18" s="649"/>
      <c r="DJ18" s="649"/>
      <c r="DK18" s="649"/>
      <c r="DL18" s="649"/>
      <c r="DM18" s="649"/>
      <c r="DN18" s="649"/>
      <c r="DO18" s="649"/>
      <c r="DP18" s="650"/>
      <c r="DQ18" s="657" t="s">
        <v>239</v>
      </c>
      <c r="DR18" s="649"/>
      <c r="DS18" s="649"/>
      <c r="DT18" s="649"/>
      <c r="DU18" s="649"/>
      <c r="DV18" s="649"/>
      <c r="DW18" s="649"/>
      <c r="DX18" s="649"/>
      <c r="DY18" s="649"/>
      <c r="DZ18" s="649"/>
      <c r="EA18" s="649"/>
      <c r="EB18" s="649"/>
      <c r="EC18" s="658"/>
    </row>
    <row r="19" spans="2:133" ht="11.25" customHeight="1" x14ac:dyDescent="0.15">
      <c r="B19" s="645" t="s">
        <v>276</v>
      </c>
      <c r="C19" s="646"/>
      <c r="D19" s="646"/>
      <c r="E19" s="646"/>
      <c r="F19" s="646"/>
      <c r="G19" s="646"/>
      <c r="H19" s="646"/>
      <c r="I19" s="646"/>
      <c r="J19" s="646"/>
      <c r="K19" s="646"/>
      <c r="L19" s="646"/>
      <c r="M19" s="646"/>
      <c r="N19" s="646"/>
      <c r="O19" s="646"/>
      <c r="P19" s="646"/>
      <c r="Q19" s="647"/>
      <c r="R19" s="648">
        <v>1426</v>
      </c>
      <c r="S19" s="649"/>
      <c r="T19" s="649"/>
      <c r="U19" s="649"/>
      <c r="V19" s="649"/>
      <c r="W19" s="649"/>
      <c r="X19" s="649"/>
      <c r="Y19" s="650"/>
      <c r="Z19" s="651">
        <v>0</v>
      </c>
      <c r="AA19" s="651"/>
      <c r="AB19" s="651"/>
      <c r="AC19" s="651"/>
      <c r="AD19" s="652">
        <v>1426</v>
      </c>
      <c r="AE19" s="652"/>
      <c r="AF19" s="652"/>
      <c r="AG19" s="652"/>
      <c r="AH19" s="652"/>
      <c r="AI19" s="652"/>
      <c r="AJ19" s="652"/>
      <c r="AK19" s="652"/>
      <c r="AL19" s="653">
        <v>0</v>
      </c>
      <c r="AM19" s="654"/>
      <c r="AN19" s="654"/>
      <c r="AO19" s="655"/>
      <c r="AP19" s="645" t="s">
        <v>277</v>
      </c>
      <c r="AQ19" s="646"/>
      <c r="AR19" s="646"/>
      <c r="AS19" s="646"/>
      <c r="AT19" s="646"/>
      <c r="AU19" s="646"/>
      <c r="AV19" s="646"/>
      <c r="AW19" s="646"/>
      <c r="AX19" s="646"/>
      <c r="AY19" s="646"/>
      <c r="AZ19" s="646"/>
      <c r="BA19" s="646"/>
      <c r="BB19" s="646"/>
      <c r="BC19" s="646"/>
      <c r="BD19" s="646"/>
      <c r="BE19" s="646"/>
      <c r="BF19" s="647"/>
      <c r="BG19" s="648">
        <v>3222</v>
      </c>
      <c r="BH19" s="649"/>
      <c r="BI19" s="649"/>
      <c r="BJ19" s="649"/>
      <c r="BK19" s="649"/>
      <c r="BL19" s="649"/>
      <c r="BM19" s="649"/>
      <c r="BN19" s="650"/>
      <c r="BO19" s="651">
        <v>0.3</v>
      </c>
      <c r="BP19" s="651"/>
      <c r="BQ19" s="651"/>
      <c r="BR19" s="651"/>
      <c r="BS19" s="657" t="s">
        <v>239</v>
      </c>
      <c r="BT19" s="649"/>
      <c r="BU19" s="649"/>
      <c r="BV19" s="649"/>
      <c r="BW19" s="649"/>
      <c r="BX19" s="649"/>
      <c r="BY19" s="649"/>
      <c r="BZ19" s="649"/>
      <c r="CA19" s="649"/>
      <c r="CB19" s="658"/>
      <c r="CD19" s="663" t="s">
        <v>278</v>
      </c>
      <c r="CE19" s="664"/>
      <c r="CF19" s="664"/>
      <c r="CG19" s="664"/>
      <c r="CH19" s="664"/>
      <c r="CI19" s="664"/>
      <c r="CJ19" s="664"/>
      <c r="CK19" s="664"/>
      <c r="CL19" s="664"/>
      <c r="CM19" s="664"/>
      <c r="CN19" s="664"/>
      <c r="CO19" s="664"/>
      <c r="CP19" s="664"/>
      <c r="CQ19" s="665"/>
      <c r="CR19" s="648" t="s">
        <v>237</v>
      </c>
      <c r="CS19" s="649"/>
      <c r="CT19" s="649"/>
      <c r="CU19" s="649"/>
      <c r="CV19" s="649"/>
      <c r="CW19" s="649"/>
      <c r="CX19" s="649"/>
      <c r="CY19" s="650"/>
      <c r="CZ19" s="651" t="s">
        <v>239</v>
      </c>
      <c r="DA19" s="651"/>
      <c r="DB19" s="651"/>
      <c r="DC19" s="651"/>
      <c r="DD19" s="657" t="s">
        <v>237</v>
      </c>
      <c r="DE19" s="649"/>
      <c r="DF19" s="649"/>
      <c r="DG19" s="649"/>
      <c r="DH19" s="649"/>
      <c r="DI19" s="649"/>
      <c r="DJ19" s="649"/>
      <c r="DK19" s="649"/>
      <c r="DL19" s="649"/>
      <c r="DM19" s="649"/>
      <c r="DN19" s="649"/>
      <c r="DO19" s="649"/>
      <c r="DP19" s="650"/>
      <c r="DQ19" s="657" t="s">
        <v>237</v>
      </c>
      <c r="DR19" s="649"/>
      <c r="DS19" s="649"/>
      <c r="DT19" s="649"/>
      <c r="DU19" s="649"/>
      <c r="DV19" s="649"/>
      <c r="DW19" s="649"/>
      <c r="DX19" s="649"/>
      <c r="DY19" s="649"/>
      <c r="DZ19" s="649"/>
      <c r="EA19" s="649"/>
      <c r="EB19" s="649"/>
      <c r="EC19" s="658"/>
    </row>
    <row r="20" spans="2:133" ht="11.25" customHeight="1" x14ac:dyDescent="0.15">
      <c r="B20" s="645" t="s">
        <v>279</v>
      </c>
      <c r="C20" s="646"/>
      <c r="D20" s="646"/>
      <c r="E20" s="646"/>
      <c r="F20" s="646"/>
      <c r="G20" s="646"/>
      <c r="H20" s="646"/>
      <c r="I20" s="646"/>
      <c r="J20" s="646"/>
      <c r="K20" s="646"/>
      <c r="L20" s="646"/>
      <c r="M20" s="646"/>
      <c r="N20" s="646"/>
      <c r="O20" s="646"/>
      <c r="P20" s="646"/>
      <c r="Q20" s="647"/>
      <c r="R20" s="648">
        <v>5069</v>
      </c>
      <c r="S20" s="649"/>
      <c r="T20" s="649"/>
      <c r="U20" s="649"/>
      <c r="V20" s="649"/>
      <c r="W20" s="649"/>
      <c r="X20" s="649"/>
      <c r="Y20" s="650"/>
      <c r="Z20" s="651">
        <v>0.1</v>
      </c>
      <c r="AA20" s="651"/>
      <c r="AB20" s="651"/>
      <c r="AC20" s="651"/>
      <c r="AD20" s="652">
        <v>5069</v>
      </c>
      <c r="AE20" s="652"/>
      <c r="AF20" s="652"/>
      <c r="AG20" s="652"/>
      <c r="AH20" s="652"/>
      <c r="AI20" s="652"/>
      <c r="AJ20" s="652"/>
      <c r="AK20" s="652"/>
      <c r="AL20" s="653">
        <v>0.1</v>
      </c>
      <c r="AM20" s="654"/>
      <c r="AN20" s="654"/>
      <c r="AO20" s="655"/>
      <c r="AP20" s="645" t="s">
        <v>280</v>
      </c>
      <c r="AQ20" s="646"/>
      <c r="AR20" s="646"/>
      <c r="AS20" s="646"/>
      <c r="AT20" s="646"/>
      <c r="AU20" s="646"/>
      <c r="AV20" s="646"/>
      <c r="AW20" s="646"/>
      <c r="AX20" s="646"/>
      <c r="AY20" s="646"/>
      <c r="AZ20" s="646"/>
      <c r="BA20" s="646"/>
      <c r="BB20" s="646"/>
      <c r="BC20" s="646"/>
      <c r="BD20" s="646"/>
      <c r="BE20" s="646"/>
      <c r="BF20" s="647"/>
      <c r="BG20" s="648">
        <v>3222</v>
      </c>
      <c r="BH20" s="649"/>
      <c r="BI20" s="649"/>
      <c r="BJ20" s="649"/>
      <c r="BK20" s="649"/>
      <c r="BL20" s="649"/>
      <c r="BM20" s="649"/>
      <c r="BN20" s="650"/>
      <c r="BO20" s="651">
        <v>0.3</v>
      </c>
      <c r="BP20" s="651"/>
      <c r="BQ20" s="651"/>
      <c r="BR20" s="651"/>
      <c r="BS20" s="657" t="s">
        <v>237</v>
      </c>
      <c r="BT20" s="649"/>
      <c r="BU20" s="649"/>
      <c r="BV20" s="649"/>
      <c r="BW20" s="649"/>
      <c r="BX20" s="649"/>
      <c r="BY20" s="649"/>
      <c r="BZ20" s="649"/>
      <c r="CA20" s="649"/>
      <c r="CB20" s="658"/>
      <c r="CD20" s="663" t="s">
        <v>281</v>
      </c>
      <c r="CE20" s="664"/>
      <c r="CF20" s="664"/>
      <c r="CG20" s="664"/>
      <c r="CH20" s="664"/>
      <c r="CI20" s="664"/>
      <c r="CJ20" s="664"/>
      <c r="CK20" s="664"/>
      <c r="CL20" s="664"/>
      <c r="CM20" s="664"/>
      <c r="CN20" s="664"/>
      <c r="CO20" s="664"/>
      <c r="CP20" s="664"/>
      <c r="CQ20" s="665"/>
      <c r="CR20" s="648">
        <v>7495352</v>
      </c>
      <c r="CS20" s="649"/>
      <c r="CT20" s="649"/>
      <c r="CU20" s="649"/>
      <c r="CV20" s="649"/>
      <c r="CW20" s="649"/>
      <c r="CX20" s="649"/>
      <c r="CY20" s="650"/>
      <c r="CZ20" s="651">
        <v>100</v>
      </c>
      <c r="DA20" s="651"/>
      <c r="DB20" s="651"/>
      <c r="DC20" s="651"/>
      <c r="DD20" s="657">
        <v>1359416</v>
      </c>
      <c r="DE20" s="649"/>
      <c r="DF20" s="649"/>
      <c r="DG20" s="649"/>
      <c r="DH20" s="649"/>
      <c r="DI20" s="649"/>
      <c r="DJ20" s="649"/>
      <c r="DK20" s="649"/>
      <c r="DL20" s="649"/>
      <c r="DM20" s="649"/>
      <c r="DN20" s="649"/>
      <c r="DO20" s="649"/>
      <c r="DP20" s="650"/>
      <c r="DQ20" s="657">
        <v>4284413</v>
      </c>
      <c r="DR20" s="649"/>
      <c r="DS20" s="649"/>
      <c r="DT20" s="649"/>
      <c r="DU20" s="649"/>
      <c r="DV20" s="649"/>
      <c r="DW20" s="649"/>
      <c r="DX20" s="649"/>
      <c r="DY20" s="649"/>
      <c r="DZ20" s="649"/>
      <c r="EA20" s="649"/>
      <c r="EB20" s="649"/>
      <c r="EC20" s="658"/>
    </row>
    <row r="21" spans="2:133" ht="11.25" customHeight="1" x14ac:dyDescent="0.15">
      <c r="B21" s="645" t="s">
        <v>282</v>
      </c>
      <c r="C21" s="646"/>
      <c r="D21" s="646"/>
      <c r="E21" s="646"/>
      <c r="F21" s="646"/>
      <c r="G21" s="646"/>
      <c r="H21" s="646"/>
      <c r="I21" s="646"/>
      <c r="J21" s="646"/>
      <c r="K21" s="646"/>
      <c r="L21" s="646"/>
      <c r="M21" s="646"/>
      <c r="N21" s="646"/>
      <c r="O21" s="646"/>
      <c r="P21" s="646"/>
      <c r="Q21" s="647"/>
      <c r="R21" s="648">
        <v>1284</v>
      </c>
      <c r="S21" s="649"/>
      <c r="T21" s="649"/>
      <c r="U21" s="649"/>
      <c r="V21" s="649"/>
      <c r="W21" s="649"/>
      <c r="X21" s="649"/>
      <c r="Y21" s="650"/>
      <c r="Z21" s="651">
        <v>0</v>
      </c>
      <c r="AA21" s="651"/>
      <c r="AB21" s="651"/>
      <c r="AC21" s="651"/>
      <c r="AD21" s="652">
        <v>1284</v>
      </c>
      <c r="AE21" s="652"/>
      <c r="AF21" s="652"/>
      <c r="AG21" s="652"/>
      <c r="AH21" s="652"/>
      <c r="AI21" s="652"/>
      <c r="AJ21" s="652"/>
      <c r="AK21" s="652"/>
      <c r="AL21" s="653">
        <v>0</v>
      </c>
      <c r="AM21" s="654"/>
      <c r="AN21" s="654"/>
      <c r="AO21" s="655"/>
      <c r="AP21" s="667" t="s">
        <v>283</v>
      </c>
      <c r="AQ21" s="668"/>
      <c r="AR21" s="668"/>
      <c r="AS21" s="668"/>
      <c r="AT21" s="668"/>
      <c r="AU21" s="668"/>
      <c r="AV21" s="668"/>
      <c r="AW21" s="668"/>
      <c r="AX21" s="668"/>
      <c r="AY21" s="668"/>
      <c r="AZ21" s="668"/>
      <c r="BA21" s="668"/>
      <c r="BB21" s="668"/>
      <c r="BC21" s="668"/>
      <c r="BD21" s="668"/>
      <c r="BE21" s="668"/>
      <c r="BF21" s="669"/>
      <c r="BG21" s="648">
        <v>3222</v>
      </c>
      <c r="BH21" s="649"/>
      <c r="BI21" s="649"/>
      <c r="BJ21" s="649"/>
      <c r="BK21" s="649"/>
      <c r="BL21" s="649"/>
      <c r="BM21" s="649"/>
      <c r="BN21" s="650"/>
      <c r="BO21" s="651">
        <v>0.3</v>
      </c>
      <c r="BP21" s="651"/>
      <c r="BQ21" s="651"/>
      <c r="BR21" s="651"/>
      <c r="BS21" s="657" t="s">
        <v>239</v>
      </c>
      <c r="BT21" s="649"/>
      <c r="BU21" s="649"/>
      <c r="BV21" s="649"/>
      <c r="BW21" s="649"/>
      <c r="BX21" s="649"/>
      <c r="BY21" s="649"/>
      <c r="BZ21" s="649"/>
      <c r="CA21" s="649"/>
      <c r="CB21" s="658"/>
      <c r="CD21" s="673"/>
      <c r="CE21" s="674"/>
      <c r="CF21" s="674"/>
      <c r="CG21" s="674"/>
      <c r="CH21" s="674"/>
      <c r="CI21" s="674"/>
      <c r="CJ21" s="674"/>
      <c r="CK21" s="674"/>
      <c r="CL21" s="674"/>
      <c r="CM21" s="674"/>
      <c r="CN21" s="674"/>
      <c r="CO21" s="674"/>
      <c r="CP21" s="674"/>
      <c r="CQ21" s="675"/>
      <c r="CR21" s="676"/>
      <c r="CS21" s="671"/>
      <c r="CT21" s="671"/>
      <c r="CU21" s="671"/>
      <c r="CV21" s="671"/>
      <c r="CW21" s="671"/>
      <c r="CX21" s="671"/>
      <c r="CY21" s="677"/>
      <c r="CZ21" s="678"/>
      <c r="DA21" s="678"/>
      <c r="DB21" s="678"/>
      <c r="DC21" s="678"/>
      <c r="DD21" s="670"/>
      <c r="DE21" s="671"/>
      <c r="DF21" s="671"/>
      <c r="DG21" s="671"/>
      <c r="DH21" s="671"/>
      <c r="DI21" s="671"/>
      <c r="DJ21" s="671"/>
      <c r="DK21" s="671"/>
      <c r="DL21" s="671"/>
      <c r="DM21" s="671"/>
      <c r="DN21" s="671"/>
      <c r="DO21" s="671"/>
      <c r="DP21" s="677"/>
      <c r="DQ21" s="670"/>
      <c r="DR21" s="671"/>
      <c r="DS21" s="671"/>
      <c r="DT21" s="671"/>
      <c r="DU21" s="671"/>
      <c r="DV21" s="671"/>
      <c r="DW21" s="671"/>
      <c r="DX21" s="671"/>
      <c r="DY21" s="671"/>
      <c r="DZ21" s="671"/>
      <c r="EA21" s="671"/>
      <c r="EB21" s="671"/>
      <c r="EC21" s="672"/>
    </row>
    <row r="22" spans="2:133" ht="11.25" customHeight="1" x14ac:dyDescent="0.15">
      <c r="B22" s="645" t="s">
        <v>284</v>
      </c>
      <c r="C22" s="646"/>
      <c r="D22" s="646"/>
      <c r="E22" s="646"/>
      <c r="F22" s="646"/>
      <c r="G22" s="646"/>
      <c r="H22" s="646"/>
      <c r="I22" s="646"/>
      <c r="J22" s="646"/>
      <c r="K22" s="646"/>
      <c r="L22" s="646"/>
      <c r="M22" s="646"/>
      <c r="N22" s="646"/>
      <c r="O22" s="646"/>
      <c r="P22" s="646"/>
      <c r="Q22" s="647"/>
      <c r="R22" s="648">
        <v>2178965</v>
      </c>
      <c r="S22" s="649"/>
      <c r="T22" s="649"/>
      <c r="U22" s="649"/>
      <c r="V22" s="649"/>
      <c r="W22" s="649"/>
      <c r="X22" s="649"/>
      <c r="Y22" s="650"/>
      <c r="Z22" s="651">
        <v>27.7</v>
      </c>
      <c r="AA22" s="651"/>
      <c r="AB22" s="651"/>
      <c r="AC22" s="651"/>
      <c r="AD22" s="652">
        <v>1904034</v>
      </c>
      <c r="AE22" s="652"/>
      <c r="AF22" s="652"/>
      <c r="AG22" s="652"/>
      <c r="AH22" s="652"/>
      <c r="AI22" s="652"/>
      <c r="AJ22" s="652"/>
      <c r="AK22" s="652"/>
      <c r="AL22" s="653">
        <v>56.1</v>
      </c>
      <c r="AM22" s="654"/>
      <c r="AN22" s="654"/>
      <c r="AO22" s="655"/>
      <c r="AP22" s="667" t="s">
        <v>285</v>
      </c>
      <c r="AQ22" s="668"/>
      <c r="AR22" s="668"/>
      <c r="AS22" s="668"/>
      <c r="AT22" s="668"/>
      <c r="AU22" s="668"/>
      <c r="AV22" s="668"/>
      <c r="AW22" s="668"/>
      <c r="AX22" s="668"/>
      <c r="AY22" s="668"/>
      <c r="AZ22" s="668"/>
      <c r="BA22" s="668"/>
      <c r="BB22" s="668"/>
      <c r="BC22" s="668"/>
      <c r="BD22" s="668"/>
      <c r="BE22" s="668"/>
      <c r="BF22" s="669"/>
      <c r="BG22" s="648" t="s">
        <v>239</v>
      </c>
      <c r="BH22" s="649"/>
      <c r="BI22" s="649"/>
      <c r="BJ22" s="649"/>
      <c r="BK22" s="649"/>
      <c r="BL22" s="649"/>
      <c r="BM22" s="649"/>
      <c r="BN22" s="650"/>
      <c r="BO22" s="651" t="s">
        <v>239</v>
      </c>
      <c r="BP22" s="651"/>
      <c r="BQ22" s="651"/>
      <c r="BR22" s="651"/>
      <c r="BS22" s="657" t="s">
        <v>237</v>
      </c>
      <c r="BT22" s="649"/>
      <c r="BU22" s="649"/>
      <c r="BV22" s="649"/>
      <c r="BW22" s="649"/>
      <c r="BX22" s="649"/>
      <c r="BY22" s="649"/>
      <c r="BZ22" s="649"/>
      <c r="CA22" s="649"/>
      <c r="CB22" s="658"/>
      <c r="CD22" s="630" t="s">
        <v>286</v>
      </c>
      <c r="CE22" s="631"/>
      <c r="CF22" s="631"/>
      <c r="CG22" s="631"/>
      <c r="CH22" s="631"/>
      <c r="CI22" s="631"/>
      <c r="CJ22" s="631"/>
      <c r="CK22" s="631"/>
      <c r="CL22" s="631"/>
      <c r="CM22" s="631"/>
      <c r="CN22" s="631"/>
      <c r="CO22" s="631"/>
      <c r="CP22" s="631"/>
      <c r="CQ22" s="631"/>
      <c r="CR22" s="631"/>
      <c r="CS22" s="631"/>
      <c r="CT22" s="631"/>
      <c r="CU22" s="631"/>
      <c r="CV22" s="631"/>
      <c r="CW22" s="631"/>
      <c r="CX22" s="631"/>
      <c r="CY22" s="631"/>
      <c r="CZ22" s="631"/>
      <c r="DA22" s="631"/>
      <c r="DB22" s="631"/>
      <c r="DC22" s="631"/>
      <c r="DD22" s="631"/>
      <c r="DE22" s="631"/>
      <c r="DF22" s="631"/>
      <c r="DG22" s="631"/>
      <c r="DH22" s="631"/>
      <c r="DI22" s="631"/>
      <c r="DJ22" s="631"/>
      <c r="DK22" s="631"/>
      <c r="DL22" s="631"/>
      <c r="DM22" s="631"/>
      <c r="DN22" s="631"/>
      <c r="DO22" s="631"/>
      <c r="DP22" s="631"/>
      <c r="DQ22" s="631"/>
      <c r="DR22" s="631"/>
      <c r="DS22" s="631"/>
      <c r="DT22" s="631"/>
      <c r="DU22" s="631"/>
      <c r="DV22" s="631"/>
      <c r="DW22" s="631"/>
      <c r="DX22" s="631"/>
      <c r="DY22" s="631"/>
      <c r="DZ22" s="631"/>
      <c r="EA22" s="631"/>
      <c r="EB22" s="631"/>
      <c r="EC22" s="632"/>
    </row>
    <row r="23" spans="2:133" ht="11.25" customHeight="1" x14ac:dyDescent="0.15">
      <c r="B23" s="645" t="s">
        <v>287</v>
      </c>
      <c r="C23" s="646"/>
      <c r="D23" s="646"/>
      <c r="E23" s="646"/>
      <c r="F23" s="646"/>
      <c r="G23" s="646"/>
      <c r="H23" s="646"/>
      <c r="I23" s="646"/>
      <c r="J23" s="646"/>
      <c r="K23" s="646"/>
      <c r="L23" s="646"/>
      <c r="M23" s="646"/>
      <c r="N23" s="646"/>
      <c r="O23" s="646"/>
      <c r="P23" s="646"/>
      <c r="Q23" s="647"/>
      <c r="R23" s="648">
        <v>1904034</v>
      </c>
      <c r="S23" s="649"/>
      <c r="T23" s="649"/>
      <c r="U23" s="649"/>
      <c r="V23" s="649"/>
      <c r="W23" s="649"/>
      <c r="X23" s="649"/>
      <c r="Y23" s="650"/>
      <c r="Z23" s="651">
        <v>24.2</v>
      </c>
      <c r="AA23" s="651"/>
      <c r="AB23" s="651"/>
      <c r="AC23" s="651"/>
      <c r="AD23" s="652">
        <v>1904034</v>
      </c>
      <c r="AE23" s="652"/>
      <c r="AF23" s="652"/>
      <c r="AG23" s="652"/>
      <c r="AH23" s="652"/>
      <c r="AI23" s="652"/>
      <c r="AJ23" s="652"/>
      <c r="AK23" s="652"/>
      <c r="AL23" s="653">
        <v>56.1</v>
      </c>
      <c r="AM23" s="654"/>
      <c r="AN23" s="654"/>
      <c r="AO23" s="655"/>
      <c r="AP23" s="667" t="s">
        <v>288</v>
      </c>
      <c r="AQ23" s="668"/>
      <c r="AR23" s="668"/>
      <c r="AS23" s="668"/>
      <c r="AT23" s="668"/>
      <c r="AU23" s="668"/>
      <c r="AV23" s="668"/>
      <c r="AW23" s="668"/>
      <c r="AX23" s="668"/>
      <c r="AY23" s="668"/>
      <c r="AZ23" s="668"/>
      <c r="BA23" s="668"/>
      <c r="BB23" s="668"/>
      <c r="BC23" s="668"/>
      <c r="BD23" s="668"/>
      <c r="BE23" s="668"/>
      <c r="BF23" s="669"/>
      <c r="BG23" s="648" t="s">
        <v>237</v>
      </c>
      <c r="BH23" s="649"/>
      <c r="BI23" s="649"/>
      <c r="BJ23" s="649"/>
      <c r="BK23" s="649"/>
      <c r="BL23" s="649"/>
      <c r="BM23" s="649"/>
      <c r="BN23" s="650"/>
      <c r="BO23" s="651" t="s">
        <v>239</v>
      </c>
      <c r="BP23" s="651"/>
      <c r="BQ23" s="651"/>
      <c r="BR23" s="651"/>
      <c r="BS23" s="657" t="s">
        <v>239</v>
      </c>
      <c r="BT23" s="649"/>
      <c r="BU23" s="649"/>
      <c r="BV23" s="649"/>
      <c r="BW23" s="649"/>
      <c r="BX23" s="649"/>
      <c r="BY23" s="649"/>
      <c r="BZ23" s="649"/>
      <c r="CA23" s="649"/>
      <c r="CB23" s="658"/>
      <c r="CD23" s="630" t="s">
        <v>226</v>
      </c>
      <c r="CE23" s="631"/>
      <c r="CF23" s="631"/>
      <c r="CG23" s="631"/>
      <c r="CH23" s="631"/>
      <c r="CI23" s="631"/>
      <c r="CJ23" s="631"/>
      <c r="CK23" s="631"/>
      <c r="CL23" s="631"/>
      <c r="CM23" s="631"/>
      <c r="CN23" s="631"/>
      <c r="CO23" s="631"/>
      <c r="CP23" s="631"/>
      <c r="CQ23" s="632"/>
      <c r="CR23" s="630" t="s">
        <v>289</v>
      </c>
      <c r="CS23" s="631"/>
      <c r="CT23" s="631"/>
      <c r="CU23" s="631"/>
      <c r="CV23" s="631"/>
      <c r="CW23" s="631"/>
      <c r="CX23" s="631"/>
      <c r="CY23" s="632"/>
      <c r="CZ23" s="630" t="s">
        <v>290</v>
      </c>
      <c r="DA23" s="631"/>
      <c r="DB23" s="631"/>
      <c r="DC23" s="632"/>
      <c r="DD23" s="630" t="s">
        <v>291</v>
      </c>
      <c r="DE23" s="631"/>
      <c r="DF23" s="631"/>
      <c r="DG23" s="631"/>
      <c r="DH23" s="631"/>
      <c r="DI23" s="631"/>
      <c r="DJ23" s="631"/>
      <c r="DK23" s="632"/>
      <c r="DL23" s="679" t="s">
        <v>292</v>
      </c>
      <c r="DM23" s="680"/>
      <c r="DN23" s="680"/>
      <c r="DO23" s="680"/>
      <c r="DP23" s="680"/>
      <c r="DQ23" s="680"/>
      <c r="DR23" s="680"/>
      <c r="DS23" s="680"/>
      <c r="DT23" s="680"/>
      <c r="DU23" s="680"/>
      <c r="DV23" s="681"/>
      <c r="DW23" s="630" t="s">
        <v>293</v>
      </c>
      <c r="DX23" s="631"/>
      <c r="DY23" s="631"/>
      <c r="DZ23" s="631"/>
      <c r="EA23" s="631"/>
      <c r="EB23" s="631"/>
      <c r="EC23" s="632"/>
    </row>
    <row r="24" spans="2:133" ht="11.25" customHeight="1" x14ac:dyDescent="0.15">
      <c r="B24" s="645" t="s">
        <v>294</v>
      </c>
      <c r="C24" s="646"/>
      <c r="D24" s="646"/>
      <c r="E24" s="646"/>
      <c r="F24" s="646"/>
      <c r="G24" s="646"/>
      <c r="H24" s="646"/>
      <c r="I24" s="646"/>
      <c r="J24" s="646"/>
      <c r="K24" s="646"/>
      <c r="L24" s="646"/>
      <c r="M24" s="646"/>
      <c r="N24" s="646"/>
      <c r="O24" s="646"/>
      <c r="P24" s="646"/>
      <c r="Q24" s="647"/>
      <c r="R24" s="648">
        <v>274931</v>
      </c>
      <c r="S24" s="649"/>
      <c r="T24" s="649"/>
      <c r="U24" s="649"/>
      <c r="V24" s="649"/>
      <c r="W24" s="649"/>
      <c r="X24" s="649"/>
      <c r="Y24" s="650"/>
      <c r="Z24" s="651">
        <v>3.5</v>
      </c>
      <c r="AA24" s="651"/>
      <c r="AB24" s="651"/>
      <c r="AC24" s="651"/>
      <c r="AD24" s="652" t="s">
        <v>237</v>
      </c>
      <c r="AE24" s="652"/>
      <c r="AF24" s="652"/>
      <c r="AG24" s="652"/>
      <c r="AH24" s="652"/>
      <c r="AI24" s="652"/>
      <c r="AJ24" s="652"/>
      <c r="AK24" s="652"/>
      <c r="AL24" s="653" t="s">
        <v>237</v>
      </c>
      <c r="AM24" s="654"/>
      <c r="AN24" s="654"/>
      <c r="AO24" s="655"/>
      <c r="AP24" s="667" t="s">
        <v>295</v>
      </c>
      <c r="AQ24" s="668"/>
      <c r="AR24" s="668"/>
      <c r="AS24" s="668"/>
      <c r="AT24" s="668"/>
      <c r="AU24" s="668"/>
      <c r="AV24" s="668"/>
      <c r="AW24" s="668"/>
      <c r="AX24" s="668"/>
      <c r="AY24" s="668"/>
      <c r="AZ24" s="668"/>
      <c r="BA24" s="668"/>
      <c r="BB24" s="668"/>
      <c r="BC24" s="668"/>
      <c r="BD24" s="668"/>
      <c r="BE24" s="668"/>
      <c r="BF24" s="669"/>
      <c r="BG24" s="648" t="s">
        <v>239</v>
      </c>
      <c r="BH24" s="649"/>
      <c r="BI24" s="649"/>
      <c r="BJ24" s="649"/>
      <c r="BK24" s="649"/>
      <c r="BL24" s="649"/>
      <c r="BM24" s="649"/>
      <c r="BN24" s="650"/>
      <c r="BO24" s="651" t="s">
        <v>237</v>
      </c>
      <c r="BP24" s="651"/>
      <c r="BQ24" s="651"/>
      <c r="BR24" s="651"/>
      <c r="BS24" s="657" t="s">
        <v>239</v>
      </c>
      <c r="BT24" s="649"/>
      <c r="BU24" s="649"/>
      <c r="BV24" s="649"/>
      <c r="BW24" s="649"/>
      <c r="BX24" s="649"/>
      <c r="BY24" s="649"/>
      <c r="BZ24" s="649"/>
      <c r="CA24" s="649"/>
      <c r="CB24" s="658"/>
      <c r="CD24" s="659" t="s">
        <v>296</v>
      </c>
      <c r="CE24" s="660"/>
      <c r="CF24" s="660"/>
      <c r="CG24" s="660"/>
      <c r="CH24" s="660"/>
      <c r="CI24" s="660"/>
      <c r="CJ24" s="660"/>
      <c r="CK24" s="660"/>
      <c r="CL24" s="660"/>
      <c r="CM24" s="660"/>
      <c r="CN24" s="660"/>
      <c r="CO24" s="660"/>
      <c r="CP24" s="660"/>
      <c r="CQ24" s="661"/>
      <c r="CR24" s="637">
        <v>1930354</v>
      </c>
      <c r="CS24" s="638"/>
      <c r="CT24" s="638"/>
      <c r="CU24" s="638"/>
      <c r="CV24" s="638"/>
      <c r="CW24" s="638"/>
      <c r="CX24" s="638"/>
      <c r="CY24" s="639"/>
      <c r="CZ24" s="642">
        <v>25.8</v>
      </c>
      <c r="DA24" s="643"/>
      <c r="DB24" s="643"/>
      <c r="DC24" s="662"/>
      <c r="DD24" s="687">
        <v>1537623</v>
      </c>
      <c r="DE24" s="638"/>
      <c r="DF24" s="638"/>
      <c r="DG24" s="638"/>
      <c r="DH24" s="638"/>
      <c r="DI24" s="638"/>
      <c r="DJ24" s="638"/>
      <c r="DK24" s="639"/>
      <c r="DL24" s="687">
        <v>1469391</v>
      </c>
      <c r="DM24" s="638"/>
      <c r="DN24" s="638"/>
      <c r="DO24" s="638"/>
      <c r="DP24" s="638"/>
      <c r="DQ24" s="638"/>
      <c r="DR24" s="638"/>
      <c r="DS24" s="638"/>
      <c r="DT24" s="638"/>
      <c r="DU24" s="638"/>
      <c r="DV24" s="639"/>
      <c r="DW24" s="642">
        <v>41.6</v>
      </c>
      <c r="DX24" s="643"/>
      <c r="DY24" s="643"/>
      <c r="DZ24" s="643"/>
      <c r="EA24" s="643"/>
      <c r="EB24" s="643"/>
      <c r="EC24" s="644"/>
    </row>
    <row r="25" spans="2:133" ht="11.25" customHeight="1" x14ac:dyDescent="0.15">
      <c r="B25" s="645" t="s">
        <v>297</v>
      </c>
      <c r="C25" s="646"/>
      <c r="D25" s="646"/>
      <c r="E25" s="646"/>
      <c r="F25" s="646"/>
      <c r="G25" s="646"/>
      <c r="H25" s="646"/>
      <c r="I25" s="646"/>
      <c r="J25" s="646"/>
      <c r="K25" s="646"/>
      <c r="L25" s="646"/>
      <c r="M25" s="646"/>
      <c r="N25" s="646"/>
      <c r="O25" s="646"/>
      <c r="P25" s="646"/>
      <c r="Q25" s="647"/>
      <c r="R25" s="648" t="s">
        <v>239</v>
      </c>
      <c r="S25" s="649"/>
      <c r="T25" s="649"/>
      <c r="U25" s="649"/>
      <c r="V25" s="649"/>
      <c r="W25" s="649"/>
      <c r="X25" s="649"/>
      <c r="Y25" s="650"/>
      <c r="Z25" s="651" t="s">
        <v>237</v>
      </c>
      <c r="AA25" s="651"/>
      <c r="AB25" s="651"/>
      <c r="AC25" s="651"/>
      <c r="AD25" s="652" t="s">
        <v>237</v>
      </c>
      <c r="AE25" s="652"/>
      <c r="AF25" s="652"/>
      <c r="AG25" s="652"/>
      <c r="AH25" s="652"/>
      <c r="AI25" s="652"/>
      <c r="AJ25" s="652"/>
      <c r="AK25" s="652"/>
      <c r="AL25" s="653" t="s">
        <v>237</v>
      </c>
      <c r="AM25" s="654"/>
      <c r="AN25" s="654"/>
      <c r="AO25" s="655"/>
      <c r="AP25" s="667" t="s">
        <v>298</v>
      </c>
      <c r="AQ25" s="668"/>
      <c r="AR25" s="668"/>
      <c r="AS25" s="668"/>
      <c r="AT25" s="668"/>
      <c r="AU25" s="668"/>
      <c r="AV25" s="668"/>
      <c r="AW25" s="668"/>
      <c r="AX25" s="668"/>
      <c r="AY25" s="668"/>
      <c r="AZ25" s="668"/>
      <c r="BA25" s="668"/>
      <c r="BB25" s="668"/>
      <c r="BC25" s="668"/>
      <c r="BD25" s="668"/>
      <c r="BE25" s="668"/>
      <c r="BF25" s="669"/>
      <c r="BG25" s="648" t="s">
        <v>237</v>
      </c>
      <c r="BH25" s="649"/>
      <c r="BI25" s="649"/>
      <c r="BJ25" s="649"/>
      <c r="BK25" s="649"/>
      <c r="BL25" s="649"/>
      <c r="BM25" s="649"/>
      <c r="BN25" s="650"/>
      <c r="BO25" s="651" t="s">
        <v>237</v>
      </c>
      <c r="BP25" s="651"/>
      <c r="BQ25" s="651"/>
      <c r="BR25" s="651"/>
      <c r="BS25" s="657" t="s">
        <v>239</v>
      </c>
      <c r="BT25" s="649"/>
      <c r="BU25" s="649"/>
      <c r="BV25" s="649"/>
      <c r="BW25" s="649"/>
      <c r="BX25" s="649"/>
      <c r="BY25" s="649"/>
      <c r="BZ25" s="649"/>
      <c r="CA25" s="649"/>
      <c r="CB25" s="658"/>
      <c r="CD25" s="663" t="s">
        <v>299</v>
      </c>
      <c r="CE25" s="664"/>
      <c r="CF25" s="664"/>
      <c r="CG25" s="664"/>
      <c r="CH25" s="664"/>
      <c r="CI25" s="664"/>
      <c r="CJ25" s="664"/>
      <c r="CK25" s="664"/>
      <c r="CL25" s="664"/>
      <c r="CM25" s="664"/>
      <c r="CN25" s="664"/>
      <c r="CO25" s="664"/>
      <c r="CP25" s="664"/>
      <c r="CQ25" s="665"/>
      <c r="CR25" s="648">
        <v>953710</v>
      </c>
      <c r="CS25" s="684"/>
      <c r="CT25" s="684"/>
      <c r="CU25" s="684"/>
      <c r="CV25" s="684"/>
      <c r="CW25" s="684"/>
      <c r="CX25" s="684"/>
      <c r="CY25" s="685"/>
      <c r="CZ25" s="653">
        <v>12.7</v>
      </c>
      <c r="DA25" s="682"/>
      <c r="DB25" s="682"/>
      <c r="DC25" s="686"/>
      <c r="DD25" s="657">
        <v>881311</v>
      </c>
      <c r="DE25" s="684"/>
      <c r="DF25" s="684"/>
      <c r="DG25" s="684"/>
      <c r="DH25" s="684"/>
      <c r="DI25" s="684"/>
      <c r="DJ25" s="684"/>
      <c r="DK25" s="685"/>
      <c r="DL25" s="657">
        <v>813079</v>
      </c>
      <c r="DM25" s="684"/>
      <c r="DN25" s="684"/>
      <c r="DO25" s="684"/>
      <c r="DP25" s="684"/>
      <c r="DQ25" s="684"/>
      <c r="DR25" s="684"/>
      <c r="DS25" s="684"/>
      <c r="DT25" s="684"/>
      <c r="DU25" s="684"/>
      <c r="DV25" s="685"/>
      <c r="DW25" s="653">
        <v>23</v>
      </c>
      <c r="DX25" s="682"/>
      <c r="DY25" s="682"/>
      <c r="DZ25" s="682"/>
      <c r="EA25" s="682"/>
      <c r="EB25" s="682"/>
      <c r="EC25" s="683"/>
    </row>
    <row r="26" spans="2:133" ht="11.25" customHeight="1" x14ac:dyDescent="0.15">
      <c r="B26" s="645" t="s">
        <v>300</v>
      </c>
      <c r="C26" s="646"/>
      <c r="D26" s="646"/>
      <c r="E26" s="646"/>
      <c r="F26" s="646"/>
      <c r="G26" s="646"/>
      <c r="H26" s="646"/>
      <c r="I26" s="646"/>
      <c r="J26" s="646"/>
      <c r="K26" s="646"/>
      <c r="L26" s="646"/>
      <c r="M26" s="646"/>
      <c r="N26" s="646"/>
      <c r="O26" s="646"/>
      <c r="P26" s="646"/>
      <c r="Q26" s="647"/>
      <c r="R26" s="648">
        <v>3642842</v>
      </c>
      <c r="S26" s="649"/>
      <c r="T26" s="649"/>
      <c r="U26" s="649"/>
      <c r="V26" s="649"/>
      <c r="W26" s="649"/>
      <c r="X26" s="649"/>
      <c r="Y26" s="650"/>
      <c r="Z26" s="651">
        <v>46.3</v>
      </c>
      <c r="AA26" s="651"/>
      <c r="AB26" s="651"/>
      <c r="AC26" s="651"/>
      <c r="AD26" s="652">
        <v>3367911</v>
      </c>
      <c r="AE26" s="652"/>
      <c r="AF26" s="652"/>
      <c r="AG26" s="652"/>
      <c r="AH26" s="652"/>
      <c r="AI26" s="652"/>
      <c r="AJ26" s="652"/>
      <c r="AK26" s="652"/>
      <c r="AL26" s="653">
        <v>99.2</v>
      </c>
      <c r="AM26" s="654"/>
      <c r="AN26" s="654"/>
      <c r="AO26" s="655"/>
      <c r="AP26" s="667" t="s">
        <v>301</v>
      </c>
      <c r="AQ26" s="688"/>
      <c r="AR26" s="688"/>
      <c r="AS26" s="688"/>
      <c r="AT26" s="688"/>
      <c r="AU26" s="688"/>
      <c r="AV26" s="688"/>
      <c r="AW26" s="688"/>
      <c r="AX26" s="688"/>
      <c r="AY26" s="688"/>
      <c r="AZ26" s="688"/>
      <c r="BA26" s="688"/>
      <c r="BB26" s="688"/>
      <c r="BC26" s="688"/>
      <c r="BD26" s="688"/>
      <c r="BE26" s="688"/>
      <c r="BF26" s="669"/>
      <c r="BG26" s="648" t="s">
        <v>239</v>
      </c>
      <c r="BH26" s="649"/>
      <c r="BI26" s="649"/>
      <c r="BJ26" s="649"/>
      <c r="BK26" s="649"/>
      <c r="BL26" s="649"/>
      <c r="BM26" s="649"/>
      <c r="BN26" s="650"/>
      <c r="BO26" s="651" t="s">
        <v>237</v>
      </c>
      <c r="BP26" s="651"/>
      <c r="BQ26" s="651"/>
      <c r="BR26" s="651"/>
      <c r="BS26" s="657" t="s">
        <v>237</v>
      </c>
      <c r="BT26" s="649"/>
      <c r="BU26" s="649"/>
      <c r="BV26" s="649"/>
      <c r="BW26" s="649"/>
      <c r="BX26" s="649"/>
      <c r="BY26" s="649"/>
      <c r="BZ26" s="649"/>
      <c r="CA26" s="649"/>
      <c r="CB26" s="658"/>
      <c r="CD26" s="663" t="s">
        <v>302</v>
      </c>
      <c r="CE26" s="664"/>
      <c r="CF26" s="664"/>
      <c r="CG26" s="664"/>
      <c r="CH26" s="664"/>
      <c r="CI26" s="664"/>
      <c r="CJ26" s="664"/>
      <c r="CK26" s="664"/>
      <c r="CL26" s="664"/>
      <c r="CM26" s="664"/>
      <c r="CN26" s="664"/>
      <c r="CO26" s="664"/>
      <c r="CP26" s="664"/>
      <c r="CQ26" s="665"/>
      <c r="CR26" s="648">
        <v>477119</v>
      </c>
      <c r="CS26" s="649"/>
      <c r="CT26" s="649"/>
      <c r="CU26" s="649"/>
      <c r="CV26" s="649"/>
      <c r="CW26" s="649"/>
      <c r="CX26" s="649"/>
      <c r="CY26" s="650"/>
      <c r="CZ26" s="653">
        <v>6.4</v>
      </c>
      <c r="DA26" s="682"/>
      <c r="DB26" s="682"/>
      <c r="DC26" s="686"/>
      <c r="DD26" s="657">
        <v>434754</v>
      </c>
      <c r="DE26" s="649"/>
      <c r="DF26" s="649"/>
      <c r="DG26" s="649"/>
      <c r="DH26" s="649"/>
      <c r="DI26" s="649"/>
      <c r="DJ26" s="649"/>
      <c r="DK26" s="650"/>
      <c r="DL26" s="657" t="s">
        <v>237</v>
      </c>
      <c r="DM26" s="649"/>
      <c r="DN26" s="649"/>
      <c r="DO26" s="649"/>
      <c r="DP26" s="649"/>
      <c r="DQ26" s="649"/>
      <c r="DR26" s="649"/>
      <c r="DS26" s="649"/>
      <c r="DT26" s="649"/>
      <c r="DU26" s="649"/>
      <c r="DV26" s="650"/>
      <c r="DW26" s="653" t="s">
        <v>237</v>
      </c>
      <c r="DX26" s="682"/>
      <c r="DY26" s="682"/>
      <c r="DZ26" s="682"/>
      <c r="EA26" s="682"/>
      <c r="EB26" s="682"/>
      <c r="EC26" s="683"/>
    </row>
    <row r="27" spans="2:133" ht="11.25" customHeight="1" x14ac:dyDescent="0.15">
      <c r="B27" s="645" t="s">
        <v>303</v>
      </c>
      <c r="C27" s="646"/>
      <c r="D27" s="646"/>
      <c r="E27" s="646"/>
      <c r="F27" s="646"/>
      <c r="G27" s="646"/>
      <c r="H27" s="646"/>
      <c r="I27" s="646"/>
      <c r="J27" s="646"/>
      <c r="K27" s="646"/>
      <c r="L27" s="646"/>
      <c r="M27" s="646"/>
      <c r="N27" s="646"/>
      <c r="O27" s="646"/>
      <c r="P27" s="646"/>
      <c r="Q27" s="647"/>
      <c r="R27" s="648">
        <v>1677</v>
      </c>
      <c r="S27" s="649"/>
      <c r="T27" s="649"/>
      <c r="U27" s="649"/>
      <c r="V27" s="649"/>
      <c r="W27" s="649"/>
      <c r="X27" s="649"/>
      <c r="Y27" s="650"/>
      <c r="Z27" s="651">
        <v>0</v>
      </c>
      <c r="AA27" s="651"/>
      <c r="AB27" s="651"/>
      <c r="AC27" s="651"/>
      <c r="AD27" s="652">
        <v>1677</v>
      </c>
      <c r="AE27" s="652"/>
      <c r="AF27" s="652"/>
      <c r="AG27" s="652"/>
      <c r="AH27" s="652"/>
      <c r="AI27" s="652"/>
      <c r="AJ27" s="652"/>
      <c r="AK27" s="652"/>
      <c r="AL27" s="653">
        <v>0</v>
      </c>
      <c r="AM27" s="654"/>
      <c r="AN27" s="654"/>
      <c r="AO27" s="655"/>
      <c r="AP27" s="645" t="s">
        <v>304</v>
      </c>
      <c r="AQ27" s="646"/>
      <c r="AR27" s="646"/>
      <c r="AS27" s="646"/>
      <c r="AT27" s="646"/>
      <c r="AU27" s="646"/>
      <c r="AV27" s="646"/>
      <c r="AW27" s="646"/>
      <c r="AX27" s="646"/>
      <c r="AY27" s="646"/>
      <c r="AZ27" s="646"/>
      <c r="BA27" s="646"/>
      <c r="BB27" s="646"/>
      <c r="BC27" s="646"/>
      <c r="BD27" s="646"/>
      <c r="BE27" s="646"/>
      <c r="BF27" s="647"/>
      <c r="BG27" s="648">
        <v>1138842</v>
      </c>
      <c r="BH27" s="649"/>
      <c r="BI27" s="649"/>
      <c r="BJ27" s="649"/>
      <c r="BK27" s="649"/>
      <c r="BL27" s="649"/>
      <c r="BM27" s="649"/>
      <c r="BN27" s="650"/>
      <c r="BO27" s="651">
        <v>100</v>
      </c>
      <c r="BP27" s="651"/>
      <c r="BQ27" s="651"/>
      <c r="BR27" s="651"/>
      <c r="BS27" s="657" t="s">
        <v>239</v>
      </c>
      <c r="BT27" s="649"/>
      <c r="BU27" s="649"/>
      <c r="BV27" s="649"/>
      <c r="BW27" s="649"/>
      <c r="BX27" s="649"/>
      <c r="BY27" s="649"/>
      <c r="BZ27" s="649"/>
      <c r="CA27" s="649"/>
      <c r="CB27" s="658"/>
      <c r="CD27" s="663" t="s">
        <v>305</v>
      </c>
      <c r="CE27" s="664"/>
      <c r="CF27" s="664"/>
      <c r="CG27" s="664"/>
      <c r="CH27" s="664"/>
      <c r="CI27" s="664"/>
      <c r="CJ27" s="664"/>
      <c r="CK27" s="664"/>
      <c r="CL27" s="664"/>
      <c r="CM27" s="664"/>
      <c r="CN27" s="664"/>
      <c r="CO27" s="664"/>
      <c r="CP27" s="664"/>
      <c r="CQ27" s="665"/>
      <c r="CR27" s="648">
        <v>445691</v>
      </c>
      <c r="CS27" s="684"/>
      <c r="CT27" s="684"/>
      <c r="CU27" s="684"/>
      <c r="CV27" s="684"/>
      <c r="CW27" s="684"/>
      <c r="CX27" s="684"/>
      <c r="CY27" s="685"/>
      <c r="CZ27" s="653">
        <v>5.9</v>
      </c>
      <c r="DA27" s="682"/>
      <c r="DB27" s="682"/>
      <c r="DC27" s="686"/>
      <c r="DD27" s="657">
        <v>125359</v>
      </c>
      <c r="DE27" s="684"/>
      <c r="DF27" s="684"/>
      <c r="DG27" s="684"/>
      <c r="DH27" s="684"/>
      <c r="DI27" s="684"/>
      <c r="DJ27" s="684"/>
      <c r="DK27" s="685"/>
      <c r="DL27" s="657">
        <v>125359</v>
      </c>
      <c r="DM27" s="684"/>
      <c r="DN27" s="684"/>
      <c r="DO27" s="684"/>
      <c r="DP27" s="684"/>
      <c r="DQ27" s="684"/>
      <c r="DR27" s="684"/>
      <c r="DS27" s="684"/>
      <c r="DT27" s="684"/>
      <c r="DU27" s="684"/>
      <c r="DV27" s="685"/>
      <c r="DW27" s="653">
        <v>3.5</v>
      </c>
      <c r="DX27" s="682"/>
      <c r="DY27" s="682"/>
      <c r="DZ27" s="682"/>
      <c r="EA27" s="682"/>
      <c r="EB27" s="682"/>
      <c r="EC27" s="683"/>
    </row>
    <row r="28" spans="2:133" ht="11.25" customHeight="1" x14ac:dyDescent="0.15">
      <c r="B28" s="645" t="s">
        <v>306</v>
      </c>
      <c r="C28" s="646"/>
      <c r="D28" s="646"/>
      <c r="E28" s="646"/>
      <c r="F28" s="646"/>
      <c r="G28" s="646"/>
      <c r="H28" s="646"/>
      <c r="I28" s="646"/>
      <c r="J28" s="646"/>
      <c r="K28" s="646"/>
      <c r="L28" s="646"/>
      <c r="M28" s="646"/>
      <c r="N28" s="646"/>
      <c r="O28" s="646"/>
      <c r="P28" s="646"/>
      <c r="Q28" s="647"/>
      <c r="R28" s="648">
        <v>9678</v>
      </c>
      <c r="S28" s="649"/>
      <c r="T28" s="649"/>
      <c r="U28" s="649"/>
      <c r="V28" s="649"/>
      <c r="W28" s="649"/>
      <c r="X28" s="649"/>
      <c r="Y28" s="650"/>
      <c r="Z28" s="651">
        <v>0.1</v>
      </c>
      <c r="AA28" s="651"/>
      <c r="AB28" s="651"/>
      <c r="AC28" s="651"/>
      <c r="AD28" s="652" t="s">
        <v>237</v>
      </c>
      <c r="AE28" s="652"/>
      <c r="AF28" s="652"/>
      <c r="AG28" s="652"/>
      <c r="AH28" s="652"/>
      <c r="AI28" s="652"/>
      <c r="AJ28" s="652"/>
      <c r="AK28" s="652"/>
      <c r="AL28" s="653" t="s">
        <v>237</v>
      </c>
      <c r="AM28" s="654"/>
      <c r="AN28" s="654"/>
      <c r="AO28" s="655"/>
      <c r="AP28" s="645"/>
      <c r="AQ28" s="646"/>
      <c r="AR28" s="646"/>
      <c r="AS28" s="646"/>
      <c r="AT28" s="646"/>
      <c r="AU28" s="646"/>
      <c r="AV28" s="646"/>
      <c r="AW28" s="646"/>
      <c r="AX28" s="646"/>
      <c r="AY28" s="646"/>
      <c r="AZ28" s="646"/>
      <c r="BA28" s="646"/>
      <c r="BB28" s="646"/>
      <c r="BC28" s="646"/>
      <c r="BD28" s="646"/>
      <c r="BE28" s="646"/>
      <c r="BF28" s="647"/>
      <c r="BG28" s="648"/>
      <c r="BH28" s="649"/>
      <c r="BI28" s="649"/>
      <c r="BJ28" s="649"/>
      <c r="BK28" s="649"/>
      <c r="BL28" s="649"/>
      <c r="BM28" s="649"/>
      <c r="BN28" s="650"/>
      <c r="BO28" s="651"/>
      <c r="BP28" s="651"/>
      <c r="BQ28" s="651"/>
      <c r="BR28" s="651"/>
      <c r="BS28" s="657"/>
      <c r="BT28" s="649"/>
      <c r="BU28" s="649"/>
      <c r="BV28" s="649"/>
      <c r="BW28" s="649"/>
      <c r="BX28" s="649"/>
      <c r="BY28" s="649"/>
      <c r="BZ28" s="649"/>
      <c r="CA28" s="649"/>
      <c r="CB28" s="658"/>
      <c r="CD28" s="663" t="s">
        <v>307</v>
      </c>
      <c r="CE28" s="664"/>
      <c r="CF28" s="664"/>
      <c r="CG28" s="664"/>
      <c r="CH28" s="664"/>
      <c r="CI28" s="664"/>
      <c r="CJ28" s="664"/>
      <c r="CK28" s="664"/>
      <c r="CL28" s="664"/>
      <c r="CM28" s="664"/>
      <c r="CN28" s="664"/>
      <c r="CO28" s="664"/>
      <c r="CP28" s="664"/>
      <c r="CQ28" s="665"/>
      <c r="CR28" s="648">
        <v>530953</v>
      </c>
      <c r="CS28" s="649"/>
      <c r="CT28" s="649"/>
      <c r="CU28" s="649"/>
      <c r="CV28" s="649"/>
      <c r="CW28" s="649"/>
      <c r="CX28" s="649"/>
      <c r="CY28" s="650"/>
      <c r="CZ28" s="653">
        <v>7.1</v>
      </c>
      <c r="DA28" s="682"/>
      <c r="DB28" s="682"/>
      <c r="DC28" s="686"/>
      <c r="DD28" s="657">
        <v>530953</v>
      </c>
      <c r="DE28" s="649"/>
      <c r="DF28" s="649"/>
      <c r="DG28" s="649"/>
      <c r="DH28" s="649"/>
      <c r="DI28" s="649"/>
      <c r="DJ28" s="649"/>
      <c r="DK28" s="650"/>
      <c r="DL28" s="657">
        <v>530953</v>
      </c>
      <c r="DM28" s="649"/>
      <c r="DN28" s="649"/>
      <c r="DO28" s="649"/>
      <c r="DP28" s="649"/>
      <c r="DQ28" s="649"/>
      <c r="DR28" s="649"/>
      <c r="DS28" s="649"/>
      <c r="DT28" s="649"/>
      <c r="DU28" s="649"/>
      <c r="DV28" s="650"/>
      <c r="DW28" s="653">
        <v>15</v>
      </c>
      <c r="DX28" s="682"/>
      <c r="DY28" s="682"/>
      <c r="DZ28" s="682"/>
      <c r="EA28" s="682"/>
      <c r="EB28" s="682"/>
      <c r="EC28" s="683"/>
    </row>
    <row r="29" spans="2:133" ht="11.25" customHeight="1" x14ac:dyDescent="0.15">
      <c r="B29" s="645" t="s">
        <v>308</v>
      </c>
      <c r="C29" s="646"/>
      <c r="D29" s="646"/>
      <c r="E29" s="646"/>
      <c r="F29" s="646"/>
      <c r="G29" s="646"/>
      <c r="H29" s="646"/>
      <c r="I29" s="646"/>
      <c r="J29" s="646"/>
      <c r="K29" s="646"/>
      <c r="L29" s="646"/>
      <c r="M29" s="646"/>
      <c r="N29" s="646"/>
      <c r="O29" s="646"/>
      <c r="P29" s="646"/>
      <c r="Q29" s="647"/>
      <c r="R29" s="648">
        <v>30518</v>
      </c>
      <c r="S29" s="649"/>
      <c r="T29" s="649"/>
      <c r="U29" s="649"/>
      <c r="V29" s="649"/>
      <c r="W29" s="649"/>
      <c r="X29" s="649"/>
      <c r="Y29" s="650"/>
      <c r="Z29" s="651">
        <v>0.4</v>
      </c>
      <c r="AA29" s="651"/>
      <c r="AB29" s="651"/>
      <c r="AC29" s="651"/>
      <c r="AD29" s="652">
        <v>17997</v>
      </c>
      <c r="AE29" s="652"/>
      <c r="AF29" s="652"/>
      <c r="AG29" s="652"/>
      <c r="AH29" s="652"/>
      <c r="AI29" s="652"/>
      <c r="AJ29" s="652"/>
      <c r="AK29" s="652"/>
      <c r="AL29" s="653">
        <v>0.5</v>
      </c>
      <c r="AM29" s="654"/>
      <c r="AN29" s="654"/>
      <c r="AO29" s="655"/>
      <c r="AP29" s="689"/>
      <c r="AQ29" s="690"/>
      <c r="AR29" s="690"/>
      <c r="AS29" s="690"/>
      <c r="AT29" s="690"/>
      <c r="AU29" s="690"/>
      <c r="AV29" s="690"/>
      <c r="AW29" s="690"/>
      <c r="AX29" s="690"/>
      <c r="AY29" s="690"/>
      <c r="AZ29" s="690"/>
      <c r="BA29" s="690"/>
      <c r="BB29" s="690"/>
      <c r="BC29" s="690"/>
      <c r="BD29" s="690"/>
      <c r="BE29" s="690"/>
      <c r="BF29" s="691"/>
      <c r="BG29" s="648"/>
      <c r="BH29" s="649"/>
      <c r="BI29" s="649"/>
      <c r="BJ29" s="649"/>
      <c r="BK29" s="649"/>
      <c r="BL29" s="649"/>
      <c r="BM29" s="649"/>
      <c r="BN29" s="650"/>
      <c r="BO29" s="651"/>
      <c r="BP29" s="651"/>
      <c r="BQ29" s="651"/>
      <c r="BR29" s="651"/>
      <c r="BS29" s="652"/>
      <c r="BT29" s="652"/>
      <c r="BU29" s="652"/>
      <c r="BV29" s="652"/>
      <c r="BW29" s="652"/>
      <c r="BX29" s="652"/>
      <c r="BY29" s="652"/>
      <c r="BZ29" s="652"/>
      <c r="CA29" s="652"/>
      <c r="CB29" s="656"/>
      <c r="CD29" s="692" t="s">
        <v>309</v>
      </c>
      <c r="CE29" s="693"/>
      <c r="CF29" s="663" t="s">
        <v>310</v>
      </c>
      <c r="CG29" s="664"/>
      <c r="CH29" s="664"/>
      <c r="CI29" s="664"/>
      <c r="CJ29" s="664"/>
      <c r="CK29" s="664"/>
      <c r="CL29" s="664"/>
      <c r="CM29" s="664"/>
      <c r="CN29" s="664"/>
      <c r="CO29" s="664"/>
      <c r="CP29" s="664"/>
      <c r="CQ29" s="665"/>
      <c r="CR29" s="648">
        <v>530953</v>
      </c>
      <c r="CS29" s="684"/>
      <c r="CT29" s="684"/>
      <c r="CU29" s="684"/>
      <c r="CV29" s="684"/>
      <c r="CW29" s="684"/>
      <c r="CX29" s="684"/>
      <c r="CY29" s="685"/>
      <c r="CZ29" s="653">
        <v>7.1</v>
      </c>
      <c r="DA29" s="682"/>
      <c r="DB29" s="682"/>
      <c r="DC29" s="686"/>
      <c r="DD29" s="657">
        <v>530953</v>
      </c>
      <c r="DE29" s="684"/>
      <c r="DF29" s="684"/>
      <c r="DG29" s="684"/>
      <c r="DH29" s="684"/>
      <c r="DI29" s="684"/>
      <c r="DJ29" s="684"/>
      <c r="DK29" s="685"/>
      <c r="DL29" s="657">
        <v>530953</v>
      </c>
      <c r="DM29" s="684"/>
      <c r="DN29" s="684"/>
      <c r="DO29" s="684"/>
      <c r="DP29" s="684"/>
      <c r="DQ29" s="684"/>
      <c r="DR29" s="684"/>
      <c r="DS29" s="684"/>
      <c r="DT29" s="684"/>
      <c r="DU29" s="684"/>
      <c r="DV29" s="685"/>
      <c r="DW29" s="653">
        <v>15</v>
      </c>
      <c r="DX29" s="682"/>
      <c r="DY29" s="682"/>
      <c r="DZ29" s="682"/>
      <c r="EA29" s="682"/>
      <c r="EB29" s="682"/>
      <c r="EC29" s="683"/>
    </row>
    <row r="30" spans="2:133" ht="11.25" customHeight="1" x14ac:dyDescent="0.15">
      <c r="B30" s="645" t="s">
        <v>311</v>
      </c>
      <c r="C30" s="646"/>
      <c r="D30" s="646"/>
      <c r="E30" s="646"/>
      <c r="F30" s="646"/>
      <c r="G30" s="646"/>
      <c r="H30" s="646"/>
      <c r="I30" s="646"/>
      <c r="J30" s="646"/>
      <c r="K30" s="646"/>
      <c r="L30" s="646"/>
      <c r="M30" s="646"/>
      <c r="N30" s="646"/>
      <c r="O30" s="646"/>
      <c r="P30" s="646"/>
      <c r="Q30" s="647"/>
      <c r="R30" s="648">
        <v>34739</v>
      </c>
      <c r="S30" s="649"/>
      <c r="T30" s="649"/>
      <c r="U30" s="649"/>
      <c r="V30" s="649"/>
      <c r="W30" s="649"/>
      <c r="X30" s="649"/>
      <c r="Y30" s="650"/>
      <c r="Z30" s="651">
        <v>0.4</v>
      </c>
      <c r="AA30" s="651"/>
      <c r="AB30" s="651"/>
      <c r="AC30" s="651"/>
      <c r="AD30" s="652" t="s">
        <v>239</v>
      </c>
      <c r="AE30" s="652"/>
      <c r="AF30" s="652"/>
      <c r="AG30" s="652"/>
      <c r="AH30" s="652"/>
      <c r="AI30" s="652"/>
      <c r="AJ30" s="652"/>
      <c r="AK30" s="652"/>
      <c r="AL30" s="653" t="s">
        <v>237</v>
      </c>
      <c r="AM30" s="654"/>
      <c r="AN30" s="654"/>
      <c r="AO30" s="655"/>
      <c r="AP30" s="627" t="s">
        <v>226</v>
      </c>
      <c r="AQ30" s="628"/>
      <c r="AR30" s="628"/>
      <c r="AS30" s="628"/>
      <c r="AT30" s="628"/>
      <c r="AU30" s="628"/>
      <c r="AV30" s="628"/>
      <c r="AW30" s="628"/>
      <c r="AX30" s="628"/>
      <c r="AY30" s="628"/>
      <c r="AZ30" s="628"/>
      <c r="BA30" s="628"/>
      <c r="BB30" s="628"/>
      <c r="BC30" s="628"/>
      <c r="BD30" s="628"/>
      <c r="BE30" s="628"/>
      <c r="BF30" s="629"/>
      <c r="BG30" s="627" t="s">
        <v>312</v>
      </c>
      <c r="BH30" s="701"/>
      <c r="BI30" s="701"/>
      <c r="BJ30" s="701"/>
      <c r="BK30" s="701"/>
      <c r="BL30" s="701"/>
      <c r="BM30" s="701"/>
      <c r="BN30" s="701"/>
      <c r="BO30" s="701"/>
      <c r="BP30" s="701"/>
      <c r="BQ30" s="702"/>
      <c r="BR30" s="627" t="s">
        <v>313</v>
      </c>
      <c r="BS30" s="701"/>
      <c r="BT30" s="701"/>
      <c r="BU30" s="701"/>
      <c r="BV30" s="701"/>
      <c r="BW30" s="701"/>
      <c r="BX30" s="701"/>
      <c r="BY30" s="701"/>
      <c r="BZ30" s="701"/>
      <c r="CA30" s="701"/>
      <c r="CB30" s="702"/>
      <c r="CD30" s="694"/>
      <c r="CE30" s="695"/>
      <c r="CF30" s="663" t="s">
        <v>314</v>
      </c>
      <c r="CG30" s="664"/>
      <c r="CH30" s="664"/>
      <c r="CI30" s="664"/>
      <c r="CJ30" s="664"/>
      <c r="CK30" s="664"/>
      <c r="CL30" s="664"/>
      <c r="CM30" s="664"/>
      <c r="CN30" s="664"/>
      <c r="CO30" s="664"/>
      <c r="CP30" s="664"/>
      <c r="CQ30" s="665"/>
      <c r="CR30" s="648">
        <v>501701</v>
      </c>
      <c r="CS30" s="649"/>
      <c r="CT30" s="649"/>
      <c r="CU30" s="649"/>
      <c r="CV30" s="649"/>
      <c r="CW30" s="649"/>
      <c r="CX30" s="649"/>
      <c r="CY30" s="650"/>
      <c r="CZ30" s="653">
        <v>6.7</v>
      </c>
      <c r="DA30" s="682"/>
      <c r="DB30" s="682"/>
      <c r="DC30" s="686"/>
      <c r="DD30" s="657">
        <v>501701</v>
      </c>
      <c r="DE30" s="649"/>
      <c r="DF30" s="649"/>
      <c r="DG30" s="649"/>
      <c r="DH30" s="649"/>
      <c r="DI30" s="649"/>
      <c r="DJ30" s="649"/>
      <c r="DK30" s="650"/>
      <c r="DL30" s="657">
        <v>501701</v>
      </c>
      <c r="DM30" s="649"/>
      <c r="DN30" s="649"/>
      <c r="DO30" s="649"/>
      <c r="DP30" s="649"/>
      <c r="DQ30" s="649"/>
      <c r="DR30" s="649"/>
      <c r="DS30" s="649"/>
      <c r="DT30" s="649"/>
      <c r="DU30" s="649"/>
      <c r="DV30" s="650"/>
      <c r="DW30" s="653">
        <v>14.2</v>
      </c>
      <c r="DX30" s="682"/>
      <c r="DY30" s="682"/>
      <c r="DZ30" s="682"/>
      <c r="EA30" s="682"/>
      <c r="EB30" s="682"/>
      <c r="EC30" s="683"/>
    </row>
    <row r="31" spans="2:133" ht="11.25" customHeight="1" x14ac:dyDescent="0.15">
      <c r="B31" s="645" t="s">
        <v>315</v>
      </c>
      <c r="C31" s="646"/>
      <c r="D31" s="646"/>
      <c r="E31" s="646"/>
      <c r="F31" s="646"/>
      <c r="G31" s="646"/>
      <c r="H31" s="646"/>
      <c r="I31" s="646"/>
      <c r="J31" s="646"/>
      <c r="K31" s="646"/>
      <c r="L31" s="646"/>
      <c r="M31" s="646"/>
      <c r="N31" s="646"/>
      <c r="O31" s="646"/>
      <c r="P31" s="646"/>
      <c r="Q31" s="647"/>
      <c r="R31" s="648">
        <v>1598638</v>
      </c>
      <c r="S31" s="649"/>
      <c r="T31" s="649"/>
      <c r="U31" s="649"/>
      <c r="V31" s="649"/>
      <c r="W31" s="649"/>
      <c r="X31" s="649"/>
      <c r="Y31" s="650"/>
      <c r="Z31" s="651">
        <v>20.3</v>
      </c>
      <c r="AA31" s="651"/>
      <c r="AB31" s="651"/>
      <c r="AC31" s="651"/>
      <c r="AD31" s="652" t="s">
        <v>237</v>
      </c>
      <c r="AE31" s="652"/>
      <c r="AF31" s="652"/>
      <c r="AG31" s="652"/>
      <c r="AH31" s="652"/>
      <c r="AI31" s="652"/>
      <c r="AJ31" s="652"/>
      <c r="AK31" s="652"/>
      <c r="AL31" s="653" t="s">
        <v>239</v>
      </c>
      <c r="AM31" s="654"/>
      <c r="AN31" s="654"/>
      <c r="AO31" s="655"/>
      <c r="AP31" s="705" t="s">
        <v>316</v>
      </c>
      <c r="AQ31" s="706"/>
      <c r="AR31" s="706"/>
      <c r="AS31" s="706"/>
      <c r="AT31" s="711" t="s">
        <v>317</v>
      </c>
      <c r="AU31" s="231"/>
      <c r="AV31" s="231"/>
      <c r="AW31" s="231"/>
      <c r="AX31" s="634" t="s">
        <v>189</v>
      </c>
      <c r="AY31" s="635"/>
      <c r="AZ31" s="635"/>
      <c r="BA31" s="635"/>
      <c r="BB31" s="635"/>
      <c r="BC31" s="635"/>
      <c r="BD31" s="635"/>
      <c r="BE31" s="635"/>
      <c r="BF31" s="636"/>
      <c r="BG31" s="716">
        <v>99.2</v>
      </c>
      <c r="BH31" s="703"/>
      <c r="BI31" s="703"/>
      <c r="BJ31" s="703"/>
      <c r="BK31" s="703"/>
      <c r="BL31" s="703"/>
      <c r="BM31" s="643">
        <v>96.5</v>
      </c>
      <c r="BN31" s="703"/>
      <c r="BO31" s="703"/>
      <c r="BP31" s="703"/>
      <c r="BQ31" s="704"/>
      <c r="BR31" s="716">
        <v>98.8</v>
      </c>
      <c r="BS31" s="703"/>
      <c r="BT31" s="703"/>
      <c r="BU31" s="703"/>
      <c r="BV31" s="703"/>
      <c r="BW31" s="703"/>
      <c r="BX31" s="643">
        <v>95.8</v>
      </c>
      <c r="BY31" s="703"/>
      <c r="BZ31" s="703"/>
      <c r="CA31" s="703"/>
      <c r="CB31" s="704"/>
      <c r="CD31" s="694"/>
      <c r="CE31" s="695"/>
      <c r="CF31" s="663" t="s">
        <v>318</v>
      </c>
      <c r="CG31" s="664"/>
      <c r="CH31" s="664"/>
      <c r="CI31" s="664"/>
      <c r="CJ31" s="664"/>
      <c r="CK31" s="664"/>
      <c r="CL31" s="664"/>
      <c r="CM31" s="664"/>
      <c r="CN31" s="664"/>
      <c r="CO31" s="664"/>
      <c r="CP31" s="664"/>
      <c r="CQ31" s="665"/>
      <c r="CR31" s="648">
        <v>29252</v>
      </c>
      <c r="CS31" s="684"/>
      <c r="CT31" s="684"/>
      <c r="CU31" s="684"/>
      <c r="CV31" s="684"/>
      <c r="CW31" s="684"/>
      <c r="CX31" s="684"/>
      <c r="CY31" s="685"/>
      <c r="CZ31" s="653">
        <v>0.4</v>
      </c>
      <c r="DA31" s="682"/>
      <c r="DB31" s="682"/>
      <c r="DC31" s="686"/>
      <c r="DD31" s="657">
        <v>29252</v>
      </c>
      <c r="DE31" s="684"/>
      <c r="DF31" s="684"/>
      <c r="DG31" s="684"/>
      <c r="DH31" s="684"/>
      <c r="DI31" s="684"/>
      <c r="DJ31" s="684"/>
      <c r="DK31" s="685"/>
      <c r="DL31" s="657">
        <v>29252</v>
      </c>
      <c r="DM31" s="684"/>
      <c r="DN31" s="684"/>
      <c r="DO31" s="684"/>
      <c r="DP31" s="684"/>
      <c r="DQ31" s="684"/>
      <c r="DR31" s="684"/>
      <c r="DS31" s="684"/>
      <c r="DT31" s="684"/>
      <c r="DU31" s="684"/>
      <c r="DV31" s="685"/>
      <c r="DW31" s="653">
        <v>0.8</v>
      </c>
      <c r="DX31" s="682"/>
      <c r="DY31" s="682"/>
      <c r="DZ31" s="682"/>
      <c r="EA31" s="682"/>
      <c r="EB31" s="682"/>
      <c r="EC31" s="683"/>
    </row>
    <row r="32" spans="2:133" ht="11.25" customHeight="1" x14ac:dyDescent="0.15">
      <c r="B32" s="698" t="s">
        <v>319</v>
      </c>
      <c r="C32" s="699"/>
      <c r="D32" s="699"/>
      <c r="E32" s="699"/>
      <c r="F32" s="699"/>
      <c r="G32" s="699"/>
      <c r="H32" s="699"/>
      <c r="I32" s="699"/>
      <c r="J32" s="699"/>
      <c r="K32" s="699"/>
      <c r="L32" s="699"/>
      <c r="M32" s="699"/>
      <c r="N32" s="699"/>
      <c r="O32" s="699"/>
      <c r="P32" s="699"/>
      <c r="Q32" s="700"/>
      <c r="R32" s="648" t="s">
        <v>237</v>
      </c>
      <c r="S32" s="649"/>
      <c r="T32" s="649"/>
      <c r="U32" s="649"/>
      <c r="V32" s="649"/>
      <c r="W32" s="649"/>
      <c r="X32" s="649"/>
      <c r="Y32" s="650"/>
      <c r="Z32" s="651" t="s">
        <v>239</v>
      </c>
      <c r="AA32" s="651"/>
      <c r="AB32" s="651"/>
      <c r="AC32" s="651"/>
      <c r="AD32" s="652" t="s">
        <v>237</v>
      </c>
      <c r="AE32" s="652"/>
      <c r="AF32" s="652"/>
      <c r="AG32" s="652"/>
      <c r="AH32" s="652"/>
      <c r="AI32" s="652"/>
      <c r="AJ32" s="652"/>
      <c r="AK32" s="652"/>
      <c r="AL32" s="653" t="s">
        <v>237</v>
      </c>
      <c r="AM32" s="654"/>
      <c r="AN32" s="654"/>
      <c r="AO32" s="655"/>
      <c r="AP32" s="707"/>
      <c r="AQ32" s="708"/>
      <c r="AR32" s="708"/>
      <c r="AS32" s="708"/>
      <c r="AT32" s="712"/>
      <c r="AU32" s="230" t="s">
        <v>320</v>
      </c>
      <c r="AV32" s="230"/>
      <c r="AW32" s="230"/>
      <c r="AX32" s="645" t="s">
        <v>321</v>
      </c>
      <c r="AY32" s="646"/>
      <c r="AZ32" s="646"/>
      <c r="BA32" s="646"/>
      <c r="BB32" s="646"/>
      <c r="BC32" s="646"/>
      <c r="BD32" s="646"/>
      <c r="BE32" s="646"/>
      <c r="BF32" s="647"/>
      <c r="BG32" s="717">
        <v>99</v>
      </c>
      <c r="BH32" s="684"/>
      <c r="BI32" s="684"/>
      <c r="BJ32" s="684"/>
      <c r="BK32" s="684"/>
      <c r="BL32" s="684"/>
      <c r="BM32" s="654">
        <v>96.5</v>
      </c>
      <c r="BN32" s="714"/>
      <c r="BO32" s="714"/>
      <c r="BP32" s="714"/>
      <c r="BQ32" s="715"/>
      <c r="BR32" s="717">
        <v>98.8</v>
      </c>
      <c r="BS32" s="684"/>
      <c r="BT32" s="684"/>
      <c r="BU32" s="684"/>
      <c r="BV32" s="684"/>
      <c r="BW32" s="684"/>
      <c r="BX32" s="654">
        <v>96.1</v>
      </c>
      <c r="BY32" s="714"/>
      <c r="BZ32" s="714"/>
      <c r="CA32" s="714"/>
      <c r="CB32" s="715"/>
      <c r="CD32" s="696"/>
      <c r="CE32" s="697"/>
      <c r="CF32" s="663" t="s">
        <v>322</v>
      </c>
      <c r="CG32" s="664"/>
      <c r="CH32" s="664"/>
      <c r="CI32" s="664"/>
      <c r="CJ32" s="664"/>
      <c r="CK32" s="664"/>
      <c r="CL32" s="664"/>
      <c r="CM32" s="664"/>
      <c r="CN32" s="664"/>
      <c r="CO32" s="664"/>
      <c r="CP32" s="664"/>
      <c r="CQ32" s="665"/>
      <c r="CR32" s="648" t="s">
        <v>237</v>
      </c>
      <c r="CS32" s="649"/>
      <c r="CT32" s="649"/>
      <c r="CU32" s="649"/>
      <c r="CV32" s="649"/>
      <c r="CW32" s="649"/>
      <c r="CX32" s="649"/>
      <c r="CY32" s="650"/>
      <c r="CZ32" s="653" t="s">
        <v>237</v>
      </c>
      <c r="DA32" s="682"/>
      <c r="DB32" s="682"/>
      <c r="DC32" s="686"/>
      <c r="DD32" s="657" t="s">
        <v>237</v>
      </c>
      <c r="DE32" s="649"/>
      <c r="DF32" s="649"/>
      <c r="DG32" s="649"/>
      <c r="DH32" s="649"/>
      <c r="DI32" s="649"/>
      <c r="DJ32" s="649"/>
      <c r="DK32" s="650"/>
      <c r="DL32" s="657" t="s">
        <v>237</v>
      </c>
      <c r="DM32" s="649"/>
      <c r="DN32" s="649"/>
      <c r="DO32" s="649"/>
      <c r="DP32" s="649"/>
      <c r="DQ32" s="649"/>
      <c r="DR32" s="649"/>
      <c r="DS32" s="649"/>
      <c r="DT32" s="649"/>
      <c r="DU32" s="649"/>
      <c r="DV32" s="650"/>
      <c r="DW32" s="653" t="s">
        <v>239</v>
      </c>
      <c r="DX32" s="682"/>
      <c r="DY32" s="682"/>
      <c r="DZ32" s="682"/>
      <c r="EA32" s="682"/>
      <c r="EB32" s="682"/>
      <c r="EC32" s="683"/>
    </row>
    <row r="33" spans="2:133" ht="11.25" customHeight="1" x14ac:dyDescent="0.15">
      <c r="B33" s="645" t="s">
        <v>323</v>
      </c>
      <c r="C33" s="646"/>
      <c r="D33" s="646"/>
      <c r="E33" s="646"/>
      <c r="F33" s="646"/>
      <c r="G33" s="646"/>
      <c r="H33" s="646"/>
      <c r="I33" s="646"/>
      <c r="J33" s="646"/>
      <c r="K33" s="646"/>
      <c r="L33" s="646"/>
      <c r="M33" s="646"/>
      <c r="N33" s="646"/>
      <c r="O33" s="646"/>
      <c r="P33" s="646"/>
      <c r="Q33" s="647"/>
      <c r="R33" s="648">
        <v>374705</v>
      </c>
      <c r="S33" s="649"/>
      <c r="T33" s="649"/>
      <c r="U33" s="649"/>
      <c r="V33" s="649"/>
      <c r="W33" s="649"/>
      <c r="X33" s="649"/>
      <c r="Y33" s="650"/>
      <c r="Z33" s="651">
        <v>4.8</v>
      </c>
      <c r="AA33" s="651"/>
      <c r="AB33" s="651"/>
      <c r="AC33" s="651"/>
      <c r="AD33" s="652" t="s">
        <v>239</v>
      </c>
      <c r="AE33" s="652"/>
      <c r="AF33" s="652"/>
      <c r="AG33" s="652"/>
      <c r="AH33" s="652"/>
      <c r="AI33" s="652"/>
      <c r="AJ33" s="652"/>
      <c r="AK33" s="652"/>
      <c r="AL33" s="653" t="s">
        <v>237</v>
      </c>
      <c r="AM33" s="654"/>
      <c r="AN33" s="654"/>
      <c r="AO33" s="655"/>
      <c r="AP33" s="709"/>
      <c r="AQ33" s="710"/>
      <c r="AR33" s="710"/>
      <c r="AS33" s="710"/>
      <c r="AT33" s="713"/>
      <c r="AU33" s="232"/>
      <c r="AV33" s="232"/>
      <c r="AW33" s="232"/>
      <c r="AX33" s="689" t="s">
        <v>324</v>
      </c>
      <c r="AY33" s="690"/>
      <c r="AZ33" s="690"/>
      <c r="BA33" s="690"/>
      <c r="BB33" s="690"/>
      <c r="BC33" s="690"/>
      <c r="BD33" s="690"/>
      <c r="BE33" s="690"/>
      <c r="BF33" s="691"/>
      <c r="BG33" s="718">
        <v>99.3</v>
      </c>
      <c r="BH33" s="719"/>
      <c r="BI33" s="719"/>
      <c r="BJ33" s="719"/>
      <c r="BK33" s="719"/>
      <c r="BL33" s="719"/>
      <c r="BM33" s="720">
        <v>96.1</v>
      </c>
      <c r="BN33" s="719"/>
      <c r="BO33" s="719"/>
      <c r="BP33" s="719"/>
      <c r="BQ33" s="721"/>
      <c r="BR33" s="718">
        <v>98.8</v>
      </c>
      <c r="BS33" s="719"/>
      <c r="BT33" s="719"/>
      <c r="BU33" s="719"/>
      <c r="BV33" s="719"/>
      <c r="BW33" s="719"/>
      <c r="BX33" s="720">
        <v>95.2</v>
      </c>
      <c r="BY33" s="719"/>
      <c r="BZ33" s="719"/>
      <c r="CA33" s="719"/>
      <c r="CB33" s="721"/>
      <c r="CD33" s="663" t="s">
        <v>325</v>
      </c>
      <c r="CE33" s="664"/>
      <c r="CF33" s="664"/>
      <c r="CG33" s="664"/>
      <c r="CH33" s="664"/>
      <c r="CI33" s="664"/>
      <c r="CJ33" s="664"/>
      <c r="CK33" s="664"/>
      <c r="CL33" s="664"/>
      <c r="CM33" s="664"/>
      <c r="CN33" s="664"/>
      <c r="CO33" s="664"/>
      <c r="CP33" s="664"/>
      <c r="CQ33" s="665"/>
      <c r="CR33" s="648">
        <v>4104915</v>
      </c>
      <c r="CS33" s="684"/>
      <c r="CT33" s="684"/>
      <c r="CU33" s="684"/>
      <c r="CV33" s="684"/>
      <c r="CW33" s="684"/>
      <c r="CX33" s="684"/>
      <c r="CY33" s="685"/>
      <c r="CZ33" s="653">
        <v>54.8</v>
      </c>
      <c r="DA33" s="682"/>
      <c r="DB33" s="682"/>
      <c r="DC33" s="686"/>
      <c r="DD33" s="657">
        <v>2523492</v>
      </c>
      <c r="DE33" s="684"/>
      <c r="DF33" s="684"/>
      <c r="DG33" s="684"/>
      <c r="DH33" s="684"/>
      <c r="DI33" s="684"/>
      <c r="DJ33" s="684"/>
      <c r="DK33" s="685"/>
      <c r="DL33" s="657">
        <v>1953396</v>
      </c>
      <c r="DM33" s="684"/>
      <c r="DN33" s="684"/>
      <c r="DO33" s="684"/>
      <c r="DP33" s="684"/>
      <c r="DQ33" s="684"/>
      <c r="DR33" s="684"/>
      <c r="DS33" s="684"/>
      <c r="DT33" s="684"/>
      <c r="DU33" s="684"/>
      <c r="DV33" s="685"/>
      <c r="DW33" s="653">
        <v>55.3</v>
      </c>
      <c r="DX33" s="682"/>
      <c r="DY33" s="682"/>
      <c r="DZ33" s="682"/>
      <c r="EA33" s="682"/>
      <c r="EB33" s="682"/>
      <c r="EC33" s="683"/>
    </row>
    <row r="34" spans="2:133" ht="11.25" customHeight="1" x14ac:dyDescent="0.15">
      <c r="B34" s="645" t="s">
        <v>326</v>
      </c>
      <c r="C34" s="646"/>
      <c r="D34" s="646"/>
      <c r="E34" s="646"/>
      <c r="F34" s="646"/>
      <c r="G34" s="646"/>
      <c r="H34" s="646"/>
      <c r="I34" s="646"/>
      <c r="J34" s="646"/>
      <c r="K34" s="646"/>
      <c r="L34" s="646"/>
      <c r="M34" s="646"/>
      <c r="N34" s="646"/>
      <c r="O34" s="646"/>
      <c r="P34" s="646"/>
      <c r="Q34" s="647"/>
      <c r="R34" s="648">
        <v>6819</v>
      </c>
      <c r="S34" s="649"/>
      <c r="T34" s="649"/>
      <c r="U34" s="649"/>
      <c r="V34" s="649"/>
      <c r="W34" s="649"/>
      <c r="X34" s="649"/>
      <c r="Y34" s="650"/>
      <c r="Z34" s="651">
        <v>0.1</v>
      </c>
      <c r="AA34" s="651"/>
      <c r="AB34" s="651"/>
      <c r="AC34" s="651"/>
      <c r="AD34" s="652">
        <v>4568</v>
      </c>
      <c r="AE34" s="652"/>
      <c r="AF34" s="652"/>
      <c r="AG34" s="652"/>
      <c r="AH34" s="652"/>
      <c r="AI34" s="652"/>
      <c r="AJ34" s="652"/>
      <c r="AK34" s="652"/>
      <c r="AL34" s="653">
        <v>0.1</v>
      </c>
      <c r="AM34" s="654"/>
      <c r="AN34" s="654"/>
      <c r="AO34" s="65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3" t="s">
        <v>327</v>
      </c>
      <c r="CE34" s="664"/>
      <c r="CF34" s="664"/>
      <c r="CG34" s="664"/>
      <c r="CH34" s="664"/>
      <c r="CI34" s="664"/>
      <c r="CJ34" s="664"/>
      <c r="CK34" s="664"/>
      <c r="CL34" s="664"/>
      <c r="CM34" s="664"/>
      <c r="CN34" s="664"/>
      <c r="CO34" s="664"/>
      <c r="CP34" s="664"/>
      <c r="CQ34" s="665"/>
      <c r="CR34" s="648">
        <v>963408</v>
      </c>
      <c r="CS34" s="649"/>
      <c r="CT34" s="649"/>
      <c r="CU34" s="649"/>
      <c r="CV34" s="649"/>
      <c r="CW34" s="649"/>
      <c r="CX34" s="649"/>
      <c r="CY34" s="650"/>
      <c r="CZ34" s="653">
        <v>12.9</v>
      </c>
      <c r="DA34" s="682"/>
      <c r="DB34" s="682"/>
      <c r="DC34" s="686"/>
      <c r="DD34" s="657">
        <v>792896</v>
      </c>
      <c r="DE34" s="649"/>
      <c r="DF34" s="649"/>
      <c r="DG34" s="649"/>
      <c r="DH34" s="649"/>
      <c r="DI34" s="649"/>
      <c r="DJ34" s="649"/>
      <c r="DK34" s="650"/>
      <c r="DL34" s="657">
        <v>553741</v>
      </c>
      <c r="DM34" s="649"/>
      <c r="DN34" s="649"/>
      <c r="DO34" s="649"/>
      <c r="DP34" s="649"/>
      <c r="DQ34" s="649"/>
      <c r="DR34" s="649"/>
      <c r="DS34" s="649"/>
      <c r="DT34" s="649"/>
      <c r="DU34" s="649"/>
      <c r="DV34" s="650"/>
      <c r="DW34" s="653">
        <v>15.7</v>
      </c>
      <c r="DX34" s="682"/>
      <c r="DY34" s="682"/>
      <c r="DZ34" s="682"/>
      <c r="EA34" s="682"/>
      <c r="EB34" s="682"/>
      <c r="EC34" s="683"/>
    </row>
    <row r="35" spans="2:133" ht="11.25" customHeight="1" x14ac:dyDescent="0.15">
      <c r="B35" s="645" t="s">
        <v>328</v>
      </c>
      <c r="C35" s="646"/>
      <c r="D35" s="646"/>
      <c r="E35" s="646"/>
      <c r="F35" s="646"/>
      <c r="G35" s="646"/>
      <c r="H35" s="646"/>
      <c r="I35" s="646"/>
      <c r="J35" s="646"/>
      <c r="K35" s="646"/>
      <c r="L35" s="646"/>
      <c r="M35" s="646"/>
      <c r="N35" s="646"/>
      <c r="O35" s="646"/>
      <c r="P35" s="646"/>
      <c r="Q35" s="647"/>
      <c r="R35" s="648">
        <v>12906</v>
      </c>
      <c r="S35" s="649"/>
      <c r="T35" s="649"/>
      <c r="U35" s="649"/>
      <c r="V35" s="649"/>
      <c r="W35" s="649"/>
      <c r="X35" s="649"/>
      <c r="Y35" s="650"/>
      <c r="Z35" s="651">
        <v>0.2</v>
      </c>
      <c r="AA35" s="651"/>
      <c r="AB35" s="651"/>
      <c r="AC35" s="651"/>
      <c r="AD35" s="652" t="s">
        <v>239</v>
      </c>
      <c r="AE35" s="652"/>
      <c r="AF35" s="652"/>
      <c r="AG35" s="652"/>
      <c r="AH35" s="652"/>
      <c r="AI35" s="652"/>
      <c r="AJ35" s="652"/>
      <c r="AK35" s="652"/>
      <c r="AL35" s="653" t="s">
        <v>237</v>
      </c>
      <c r="AM35" s="654"/>
      <c r="AN35" s="654"/>
      <c r="AO35" s="655"/>
      <c r="AP35" s="235"/>
      <c r="AQ35" s="627" t="s">
        <v>329</v>
      </c>
      <c r="AR35" s="628"/>
      <c r="AS35" s="628"/>
      <c r="AT35" s="628"/>
      <c r="AU35" s="628"/>
      <c r="AV35" s="628"/>
      <c r="AW35" s="628"/>
      <c r="AX35" s="628"/>
      <c r="AY35" s="628"/>
      <c r="AZ35" s="628"/>
      <c r="BA35" s="628"/>
      <c r="BB35" s="628"/>
      <c r="BC35" s="628"/>
      <c r="BD35" s="628"/>
      <c r="BE35" s="628"/>
      <c r="BF35" s="629"/>
      <c r="BG35" s="627" t="s">
        <v>330</v>
      </c>
      <c r="BH35" s="628"/>
      <c r="BI35" s="628"/>
      <c r="BJ35" s="628"/>
      <c r="BK35" s="628"/>
      <c r="BL35" s="628"/>
      <c r="BM35" s="628"/>
      <c r="BN35" s="628"/>
      <c r="BO35" s="628"/>
      <c r="BP35" s="628"/>
      <c r="BQ35" s="628"/>
      <c r="BR35" s="628"/>
      <c r="BS35" s="628"/>
      <c r="BT35" s="628"/>
      <c r="BU35" s="628"/>
      <c r="BV35" s="628"/>
      <c r="BW35" s="628"/>
      <c r="BX35" s="628"/>
      <c r="BY35" s="628"/>
      <c r="BZ35" s="628"/>
      <c r="CA35" s="628"/>
      <c r="CB35" s="629"/>
      <c r="CD35" s="663" t="s">
        <v>331</v>
      </c>
      <c r="CE35" s="664"/>
      <c r="CF35" s="664"/>
      <c r="CG35" s="664"/>
      <c r="CH35" s="664"/>
      <c r="CI35" s="664"/>
      <c r="CJ35" s="664"/>
      <c r="CK35" s="664"/>
      <c r="CL35" s="664"/>
      <c r="CM35" s="664"/>
      <c r="CN35" s="664"/>
      <c r="CO35" s="664"/>
      <c r="CP35" s="664"/>
      <c r="CQ35" s="665"/>
      <c r="CR35" s="648">
        <v>19700</v>
      </c>
      <c r="CS35" s="684"/>
      <c r="CT35" s="684"/>
      <c r="CU35" s="684"/>
      <c r="CV35" s="684"/>
      <c r="CW35" s="684"/>
      <c r="CX35" s="684"/>
      <c r="CY35" s="685"/>
      <c r="CZ35" s="653">
        <v>0.3</v>
      </c>
      <c r="DA35" s="682"/>
      <c r="DB35" s="682"/>
      <c r="DC35" s="686"/>
      <c r="DD35" s="657">
        <v>19561</v>
      </c>
      <c r="DE35" s="684"/>
      <c r="DF35" s="684"/>
      <c r="DG35" s="684"/>
      <c r="DH35" s="684"/>
      <c r="DI35" s="684"/>
      <c r="DJ35" s="684"/>
      <c r="DK35" s="685"/>
      <c r="DL35" s="657">
        <v>19561</v>
      </c>
      <c r="DM35" s="684"/>
      <c r="DN35" s="684"/>
      <c r="DO35" s="684"/>
      <c r="DP35" s="684"/>
      <c r="DQ35" s="684"/>
      <c r="DR35" s="684"/>
      <c r="DS35" s="684"/>
      <c r="DT35" s="684"/>
      <c r="DU35" s="684"/>
      <c r="DV35" s="685"/>
      <c r="DW35" s="653">
        <v>0.6</v>
      </c>
      <c r="DX35" s="682"/>
      <c r="DY35" s="682"/>
      <c r="DZ35" s="682"/>
      <c r="EA35" s="682"/>
      <c r="EB35" s="682"/>
      <c r="EC35" s="683"/>
    </row>
    <row r="36" spans="2:133" ht="11.25" customHeight="1" x14ac:dyDescent="0.15">
      <c r="B36" s="645" t="s">
        <v>332</v>
      </c>
      <c r="C36" s="646"/>
      <c r="D36" s="646"/>
      <c r="E36" s="646"/>
      <c r="F36" s="646"/>
      <c r="G36" s="646"/>
      <c r="H36" s="646"/>
      <c r="I36" s="646"/>
      <c r="J36" s="646"/>
      <c r="K36" s="646"/>
      <c r="L36" s="646"/>
      <c r="M36" s="646"/>
      <c r="N36" s="646"/>
      <c r="O36" s="646"/>
      <c r="P36" s="646"/>
      <c r="Q36" s="647"/>
      <c r="R36" s="648">
        <v>577827</v>
      </c>
      <c r="S36" s="649"/>
      <c r="T36" s="649"/>
      <c r="U36" s="649"/>
      <c r="V36" s="649"/>
      <c r="W36" s="649"/>
      <c r="X36" s="649"/>
      <c r="Y36" s="650"/>
      <c r="Z36" s="651">
        <v>7.4</v>
      </c>
      <c r="AA36" s="651"/>
      <c r="AB36" s="651"/>
      <c r="AC36" s="651"/>
      <c r="AD36" s="652" t="s">
        <v>237</v>
      </c>
      <c r="AE36" s="652"/>
      <c r="AF36" s="652"/>
      <c r="AG36" s="652"/>
      <c r="AH36" s="652"/>
      <c r="AI36" s="652"/>
      <c r="AJ36" s="652"/>
      <c r="AK36" s="652"/>
      <c r="AL36" s="653" t="s">
        <v>237</v>
      </c>
      <c r="AM36" s="654"/>
      <c r="AN36" s="654"/>
      <c r="AO36" s="655"/>
      <c r="AP36" s="235"/>
      <c r="AQ36" s="722" t="s">
        <v>333</v>
      </c>
      <c r="AR36" s="723"/>
      <c r="AS36" s="723"/>
      <c r="AT36" s="723"/>
      <c r="AU36" s="723"/>
      <c r="AV36" s="723"/>
      <c r="AW36" s="723"/>
      <c r="AX36" s="723"/>
      <c r="AY36" s="724"/>
      <c r="AZ36" s="637">
        <v>981416</v>
      </c>
      <c r="BA36" s="638"/>
      <c r="BB36" s="638"/>
      <c r="BC36" s="638"/>
      <c r="BD36" s="638"/>
      <c r="BE36" s="638"/>
      <c r="BF36" s="725"/>
      <c r="BG36" s="659" t="s">
        <v>334</v>
      </c>
      <c r="BH36" s="660"/>
      <c r="BI36" s="660"/>
      <c r="BJ36" s="660"/>
      <c r="BK36" s="660"/>
      <c r="BL36" s="660"/>
      <c r="BM36" s="660"/>
      <c r="BN36" s="660"/>
      <c r="BO36" s="660"/>
      <c r="BP36" s="660"/>
      <c r="BQ36" s="660"/>
      <c r="BR36" s="660"/>
      <c r="BS36" s="660"/>
      <c r="BT36" s="660"/>
      <c r="BU36" s="661"/>
      <c r="BV36" s="637">
        <v>151205</v>
      </c>
      <c r="BW36" s="638"/>
      <c r="BX36" s="638"/>
      <c r="BY36" s="638"/>
      <c r="BZ36" s="638"/>
      <c r="CA36" s="638"/>
      <c r="CB36" s="725"/>
      <c r="CD36" s="663" t="s">
        <v>335</v>
      </c>
      <c r="CE36" s="664"/>
      <c r="CF36" s="664"/>
      <c r="CG36" s="664"/>
      <c r="CH36" s="664"/>
      <c r="CI36" s="664"/>
      <c r="CJ36" s="664"/>
      <c r="CK36" s="664"/>
      <c r="CL36" s="664"/>
      <c r="CM36" s="664"/>
      <c r="CN36" s="664"/>
      <c r="CO36" s="664"/>
      <c r="CP36" s="664"/>
      <c r="CQ36" s="665"/>
      <c r="CR36" s="648">
        <v>1885506</v>
      </c>
      <c r="CS36" s="649"/>
      <c r="CT36" s="649"/>
      <c r="CU36" s="649"/>
      <c r="CV36" s="649"/>
      <c r="CW36" s="649"/>
      <c r="CX36" s="649"/>
      <c r="CY36" s="650"/>
      <c r="CZ36" s="653">
        <v>25.2</v>
      </c>
      <c r="DA36" s="682"/>
      <c r="DB36" s="682"/>
      <c r="DC36" s="686"/>
      <c r="DD36" s="657">
        <v>782341</v>
      </c>
      <c r="DE36" s="649"/>
      <c r="DF36" s="649"/>
      <c r="DG36" s="649"/>
      <c r="DH36" s="649"/>
      <c r="DI36" s="649"/>
      <c r="DJ36" s="649"/>
      <c r="DK36" s="650"/>
      <c r="DL36" s="657">
        <v>703763</v>
      </c>
      <c r="DM36" s="649"/>
      <c r="DN36" s="649"/>
      <c r="DO36" s="649"/>
      <c r="DP36" s="649"/>
      <c r="DQ36" s="649"/>
      <c r="DR36" s="649"/>
      <c r="DS36" s="649"/>
      <c r="DT36" s="649"/>
      <c r="DU36" s="649"/>
      <c r="DV36" s="650"/>
      <c r="DW36" s="653">
        <v>19.899999999999999</v>
      </c>
      <c r="DX36" s="682"/>
      <c r="DY36" s="682"/>
      <c r="DZ36" s="682"/>
      <c r="EA36" s="682"/>
      <c r="EB36" s="682"/>
      <c r="EC36" s="683"/>
    </row>
    <row r="37" spans="2:133" ht="11.25" customHeight="1" x14ac:dyDescent="0.15">
      <c r="B37" s="645" t="s">
        <v>336</v>
      </c>
      <c r="C37" s="646"/>
      <c r="D37" s="646"/>
      <c r="E37" s="646"/>
      <c r="F37" s="646"/>
      <c r="G37" s="646"/>
      <c r="H37" s="646"/>
      <c r="I37" s="646"/>
      <c r="J37" s="646"/>
      <c r="K37" s="646"/>
      <c r="L37" s="646"/>
      <c r="M37" s="646"/>
      <c r="N37" s="646"/>
      <c r="O37" s="646"/>
      <c r="P37" s="646"/>
      <c r="Q37" s="647"/>
      <c r="R37" s="648">
        <v>223124</v>
      </c>
      <c r="S37" s="649"/>
      <c r="T37" s="649"/>
      <c r="U37" s="649"/>
      <c r="V37" s="649"/>
      <c r="W37" s="649"/>
      <c r="X37" s="649"/>
      <c r="Y37" s="650"/>
      <c r="Z37" s="651">
        <v>2.8</v>
      </c>
      <c r="AA37" s="651"/>
      <c r="AB37" s="651"/>
      <c r="AC37" s="651"/>
      <c r="AD37" s="652" t="s">
        <v>239</v>
      </c>
      <c r="AE37" s="652"/>
      <c r="AF37" s="652"/>
      <c r="AG37" s="652"/>
      <c r="AH37" s="652"/>
      <c r="AI37" s="652"/>
      <c r="AJ37" s="652"/>
      <c r="AK37" s="652"/>
      <c r="AL37" s="653" t="s">
        <v>239</v>
      </c>
      <c r="AM37" s="654"/>
      <c r="AN37" s="654"/>
      <c r="AO37" s="655"/>
      <c r="AQ37" s="726" t="s">
        <v>337</v>
      </c>
      <c r="AR37" s="727"/>
      <c r="AS37" s="727"/>
      <c r="AT37" s="727"/>
      <c r="AU37" s="727"/>
      <c r="AV37" s="727"/>
      <c r="AW37" s="727"/>
      <c r="AX37" s="727"/>
      <c r="AY37" s="728"/>
      <c r="AZ37" s="648">
        <v>233500</v>
      </c>
      <c r="BA37" s="649"/>
      <c r="BB37" s="649"/>
      <c r="BC37" s="649"/>
      <c r="BD37" s="684"/>
      <c r="BE37" s="684"/>
      <c r="BF37" s="715"/>
      <c r="BG37" s="663" t="s">
        <v>338</v>
      </c>
      <c r="BH37" s="664"/>
      <c r="BI37" s="664"/>
      <c r="BJ37" s="664"/>
      <c r="BK37" s="664"/>
      <c r="BL37" s="664"/>
      <c r="BM37" s="664"/>
      <c r="BN37" s="664"/>
      <c r="BO37" s="664"/>
      <c r="BP37" s="664"/>
      <c r="BQ37" s="664"/>
      <c r="BR37" s="664"/>
      <c r="BS37" s="664"/>
      <c r="BT37" s="664"/>
      <c r="BU37" s="665"/>
      <c r="BV37" s="648">
        <v>150092</v>
      </c>
      <c r="BW37" s="649"/>
      <c r="BX37" s="649"/>
      <c r="BY37" s="649"/>
      <c r="BZ37" s="649"/>
      <c r="CA37" s="649"/>
      <c r="CB37" s="658"/>
      <c r="CD37" s="663" t="s">
        <v>339</v>
      </c>
      <c r="CE37" s="664"/>
      <c r="CF37" s="664"/>
      <c r="CG37" s="664"/>
      <c r="CH37" s="664"/>
      <c r="CI37" s="664"/>
      <c r="CJ37" s="664"/>
      <c r="CK37" s="664"/>
      <c r="CL37" s="664"/>
      <c r="CM37" s="664"/>
      <c r="CN37" s="664"/>
      <c r="CO37" s="664"/>
      <c r="CP37" s="664"/>
      <c r="CQ37" s="665"/>
      <c r="CR37" s="648">
        <v>169922</v>
      </c>
      <c r="CS37" s="684"/>
      <c r="CT37" s="684"/>
      <c r="CU37" s="684"/>
      <c r="CV37" s="684"/>
      <c r="CW37" s="684"/>
      <c r="CX37" s="684"/>
      <c r="CY37" s="685"/>
      <c r="CZ37" s="653">
        <v>2.2999999999999998</v>
      </c>
      <c r="DA37" s="682"/>
      <c r="DB37" s="682"/>
      <c r="DC37" s="686"/>
      <c r="DD37" s="657">
        <v>169922</v>
      </c>
      <c r="DE37" s="684"/>
      <c r="DF37" s="684"/>
      <c r="DG37" s="684"/>
      <c r="DH37" s="684"/>
      <c r="DI37" s="684"/>
      <c r="DJ37" s="684"/>
      <c r="DK37" s="685"/>
      <c r="DL37" s="657">
        <v>166197</v>
      </c>
      <c r="DM37" s="684"/>
      <c r="DN37" s="684"/>
      <c r="DO37" s="684"/>
      <c r="DP37" s="684"/>
      <c r="DQ37" s="684"/>
      <c r="DR37" s="684"/>
      <c r="DS37" s="684"/>
      <c r="DT37" s="684"/>
      <c r="DU37" s="684"/>
      <c r="DV37" s="685"/>
      <c r="DW37" s="653">
        <v>4.7</v>
      </c>
      <c r="DX37" s="682"/>
      <c r="DY37" s="682"/>
      <c r="DZ37" s="682"/>
      <c r="EA37" s="682"/>
      <c r="EB37" s="682"/>
      <c r="EC37" s="683"/>
    </row>
    <row r="38" spans="2:133" ht="11.25" customHeight="1" x14ac:dyDescent="0.15">
      <c r="B38" s="645" t="s">
        <v>340</v>
      </c>
      <c r="C38" s="646"/>
      <c r="D38" s="646"/>
      <c r="E38" s="646"/>
      <c r="F38" s="646"/>
      <c r="G38" s="646"/>
      <c r="H38" s="646"/>
      <c r="I38" s="646"/>
      <c r="J38" s="646"/>
      <c r="K38" s="646"/>
      <c r="L38" s="646"/>
      <c r="M38" s="646"/>
      <c r="N38" s="646"/>
      <c r="O38" s="646"/>
      <c r="P38" s="646"/>
      <c r="Q38" s="647"/>
      <c r="R38" s="648">
        <v>48946</v>
      </c>
      <c r="S38" s="649"/>
      <c r="T38" s="649"/>
      <c r="U38" s="649"/>
      <c r="V38" s="649"/>
      <c r="W38" s="649"/>
      <c r="X38" s="649"/>
      <c r="Y38" s="650"/>
      <c r="Z38" s="651">
        <v>0.6</v>
      </c>
      <c r="AA38" s="651"/>
      <c r="AB38" s="651"/>
      <c r="AC38" s="651"/>
      <c r="AD38" s="652">
        <v>2192</v>
      </c>
      <c r="AE38" s="652"/>
      <c r="AF38" s="652"/>
      <c r="AG38" s="652"/>
      <c r="AH38" s="652"/>
      <c r="AI38" s="652"/>
      <c r="AJ38" s="652"/>
      <c r="AK38" s="652"/>
      <c r="AL38" s="653">
        <v>0.1</v>
      </c>
      <c r="AM38" s="654"/>
      <c r="AN38" s="654"/>
      <c r="AO38" s="655"/>
      <c r="AQ38" s="726" t="s">
        <v>341</v>
      </c>
      <c r="AR38" s="727"/>
      <c r="AS38" s="727"/>
      <c r="AT38" s="727"/>
      <c r="AU38" s="727"/>
      <c r="AV38" s="727"/>
      <c r="AW38" s="727"/>
      <c r="AX38" s="727"/>
      <c r="AY38" s="728"/>
      <c r="AZ38" s="648">
        <v>207699</v>
      </c>
      <c r="BA38" s="649"/>
      <c r="BB38" s="649"/>
      <c r="BC38" s="649"/>
      <c r="BD38" s="684"/>
      <c r="BE38" s="684"/>
      <c r="BF38" s="715"/>
      <c r="BG38" s="663" t="s">
        <v>342</v>
      </c>
      <c r="BH38" s="664"/>
      <c r="BI38" s="664"/>
      <c r="BJ38" s="664"/>
      <c r="BK38" s="664"/>
      <c r="BL38" s="664"/>
      <c r="BM38" s="664"/>
      <c r="BN38" s="664"/>
      <c r="BO38" s="664"/>
      <c r="BP38" s="664"/>
      <c r="BQ38" s="664"/>
      <c r="BR38" s="664"/>
      <c r="BS38" s="664"/>
      <c r="BT38" s="664"/>
      <c r="BU38" s="665"/>
      <c r="BV38" s="648">
        <v>1883</v>
      </c>
      <c r="BW38" s="649"/>
      <c r="BX38" s="649"/>
      <c r="BY38" s="649"/>
      <c r="BZ38" s="649"/>
      <c r="CA38" s="649"/>
      <c r="CB38" s="658"/>
      <c r="CD38" s="663" t="s">
        <v>343</v>
      </c>
      <c r="CE38" s="664"/>
      <c r="CF38" s="664"/>
      <c r="CG38" s="664"/>
      <c r="CH38" s="664"/>
      <c r="CI38" s="664"/>
      <c r="CJ38" s="664"/>
      <c r="CK38" s="664"/>
      <c r="CL38" s="664"/>
      <c r="CM38" s="664"/>
      <c r="CN38" s="664"/>
      <c r="CO38" s="664"/>
      <c r="CP38" s="664"/>
      <c r="CQ38" s="665"/>
      <c r="CR38" s="648">
        <v>773717</v>
      </c>
      <c r="CS38" s="649"/>
      <c r="CT38" s="649"/>
      <c r="CU38" s="649"/>
      <c r="CV38" s="649"/>
      <c r="CW38" s="649"/>
      <c r="CX38" s="649"/>
      <c r="CY38" s="650"/>
      <c r="CZ38" s="653">
        <v>10.3</v>
      </c>
      <c r="DA38" s="682"/>
      <c r="DB38" s="682"/>
      <c r="DC38" s="686"/>
      <c r="DD38" s="657">
        <v>661462</v>
      </c>
      <c r="DE38" s="649"/>
      <c r="DF38" s="649"/>
      <c r="DG38" s="649"/>
      <c r="DH38" s="649"/>
      <c r="DI38" s="649"/>
      <c r="DJ38" s="649"/>
      <c r="DK38" s="650"/>
      <c r="DL38" s="657">
        <v>609797</v>
      </c>
      <c r="DM38" s="649"/>
      <c r="DN38" s="649"/>
      <c r="DO38" s="649"/>
      <c r="DP38" s="649"/>
      <c r="DQ38" s="649"/>
      <c r="DR38" s="649"/>
      <c r="DS38" s="649"/>
      <c r="DT38" s="649"/>
      <c r="DU38" s="649"/>
      <c r="DV38" s="650"/>
      <c r="DW38" s="653">
        <v>17.3</v>
      </c>
      <c r="DX38" s="682"/>
      <c r="DY38" s="682"/>
      <c r="DZ38" s="682"/>
      <c r="EA38" s="682"/>
      <c r="EB38" s="682"/>
      <c r="EC38" s="683"/>
    </row>
    <row r="39" spans="2:133" ht="11.25" customHeight="1" x14ac:dyDescent="0.15">
      <c r="B39" s="645" t="s">
        <v>344</v>
      </c>
      <c r="C39" s="646"/>
      <c r="D39" s="646"/>
      <c r="E39" s="646"/>
      <c r="F39" s="646"/>
      <c r="G39" s="646"/>
      <c r="H39" s="646"/>
      <c r="I39" s="646"/>
      <c r="J39" s="646"/>
      <c r="K39" s="646"/>
      <c r="L39" s="646"/>
      <c r="M39" s="646"/>
      <c r="N39" s="646"/>
      <c r="O39" s="646"/>
      <c r="P39" s="646"/>
      <c r="Q39" s="647"/>
      <c r="R39" s="648">
        <v>1298071</v>
      </c>
      <c r="S39" s="649"/>
      <c r="T39" s="649"/>
      <c r="U39" s="649"/>
      <c r="V39" s="649"/>
      <c r="W39" s="649"/>
      <c r="X39" s="649"/>
      <c r="Y39" s="650"/>
      <c r="Z39" s="651">
        <v>16.5</v>
      </c>
      <c r="AA39" s="651"/>
      <c r="AB39" s="651"/>
      <c r="AC39" s="651"/>
      <c r="AD39" s="652" t="s">
        <v>237</v>
      </c>
      <c r="AE39" s="652"/>
      <c r="AF39" s="652"/>
      <c r="AG39" s="652"/>
      <c r="AH39" s="652"/>
      <c r="AI39" s="652"/>
      <c r="AJ39" s="652"/>
      <c r="AK39" s="652"/>
      <c r="AL39" s="653" t="s">
        <v>237</v>
      </c>
      <c r="AM39" s="654"/>
      <c r="AN39" s="654"/>
      <c r="AO39" s="655"/>
      <c r="AQ39" s="726" t="s">
        <v>345</v>
      </c>
      <c r="AR39" s="727"/>
      <c r="AS39" s="727"/>
      <c r="AT39" s="727"/>
      <c r="AU39" s="727"/>
      <c r="AV39" s="727"/>
      <c r="AW39" s="727"/>
      <c r="AX39" s="727"/>
      <c r="AY39" s="728"/>
      <c r="AZ39" s="648" t="s">
        <v>239</v>
      </c>
      <c r="BA39" s="649"/>
      <c r="BB39" s="649"/>
      <c r="BC39" s="649"/>
      <c r="BD39" s="684"/>
      <c r="BE39" s="684"/>
      <c r="BF39" s="715"/>
      <c r="BG39" s="663" t="s">
        <v>346</v>
      </c>
      <c r="BH39" s="664"/>
      <c r="BI39" s="664"/>
      <c r="BJ39" s="664"/>
      <c r="BK39" s="664"/>
      <c r="BL39" s="664"/>
      <c r="BM39" s="664"/>
      <c r="BN39" s="664"/>
      <c r="BO39" s="664"/>
      <c r="BP39" s="664"/>
      <c r="BQ39" s="664"/>
      <c r="BR39" s="664"/>
      <c r="BS39" s="664"/>
      <c r="BT39" s="664"/>
      <c r="BU39" s="665"/>
      <c r="BV39" s="648">
        <v>3082</v>
      </c>
      <c r="BW39" s="649"/>
      <c r="BX39" s="649"/>
      <c r="BY39" s="649"/>
      <c r="BZ39" s="649"/>
      <c r="CA39" s="649"/>
      <c r="CB39" s="658"/>
      <c r="CD39" s="663" t="s">
        <v>347</v>
      </c>
      <c r="CE39" s="664"/>
      <c r="CF39" s="664"/>
      <c r="CG39" s="664"/>
      <c r="CH39" s="664"/>
      <c r="CI39" s="664"/>
      <c r="CJ39" s="664"/>
      <c r="CK39" s="664"/>
      <c r="CL39" s="664"/>
      <c r="CM39" s="664"/>
      <c r="CN39" s="664"/>
      <c r="CO39" s="664"/>
      <c r="CP39" s="664"/>
      <c r="CQ39" s="665"/>
      <c r="CR39" s="648">
        <v>394550</v>
      </c>
      <c r="CS39" s="684"/>
      <c r="CT39" s="684"/>
      <c r="CU39" s="684"/>
      <c r="CV39" s="684"/>
      <c r="CW39" s="684"/>
      <c r="CX39" s="684"/>
      <c r="CY39" s="685"/>
      <c r="CZ39" s="653">
        <v>5.3</v>
      </c>
      <c r="DA39" s="682"/>
      <c r="DB39" s="682"/>
      <c r="DC39" s="686"/>
      <c r="DD39" s="657">
        <v>199198</v>
      </c>
      <c r="DE39" s="684"/>
      <c r="DF39" s="684"/>
      <c r="DG39" s="684"/>
      <c r="DH39" s="684"/>
      <c r="DI39" s="684"/>
      <c r="DJ39" s="684"/>
      <c r="DK39" s="685"/>
      <c r="DL39" s="657" t="s">
        <v>237</v>
      </c>
      <c r="DM39" s="684"/>
      <c r="DN39" s="684"/>
      <c r="DO39" s="684"/>
      <c r="DP39" s="684"/>
      <c r="DQ39" s="684"/>
      <c r="DR39" s="684"/>
      <c r="DS39" s="684"/>
      <c r="DT39" s="684"/>
      <c r="DU39" s="684"/>
      <c r="DV39" s="685"/>
      <c r="DW39" s="653" t="s">
        <v>239</v>
      </c>
      <c r="DX39" s="682"/>
      <c r="DY39" s="682"/>
      <c r="DZ39" s="682"/>
      <c r="EA39" s="682"/>
      <c r="EB39" s="682"/>
      <c r="EC39" s="683"/>
    </row>
    <row r="40" spans="2:133" ht="11.25" customHeight="1" x14ac:dyDescent="0.15">
      <c r="B40" s="645" t="s">
        <v>348</v>
      </c>
      <c r="C40" s="646"/>
      <c r="D40" s="646"/>
      <c r="E40" s="646"/>
      <c r="F40" s="646"/>
      <c r="G40" s="646"/>
      <c r="H40" s="646"/>
      <c r="I40" s="646"/>
      <c r="J40" s="646"/>
      <c r="K40" s="646"/>
      <c r="L40" s="646"/>
      <c r="M40" s="646"/>
      <c r="N40" s="646"/>
      <c r="O40" s="646"/>
      <c r="P40" s="646"/>
      <c r="Q40" s="647"/>
      <c r="R40" s="648" t="s">
        <v>239</v>
      </c>
      <c r="S40" s="649"/>
      <c r="T40" s="649"/>
      <c r="U40" s="649"/>
      <c r="V40" s="649"/>
      <c r="W40" s="649"/>
      <c r="X40" s="649"/>
      <c r="Y40" s="650"/>
      <c r="Z40" s="651" t="s">
        <v>239</v>
      </c>
      <c r="AA40" s="651"/>
      <c r="AB40" s="651"/>
      <c r="AC40" s="651"/>
      <c r="AD40" s="652" t="s">
        <v>237</v>
      </c>
      <c r="AE40" s="652"/>
      <c r="AF40" s="652"/>
      <c r="AG40" s="652"/>
      <c r="AH40" s="652"/>
      <c r="AI40" s="652"/>
      <c r="AJ40" s="652"/>
      <c r="AK40" s="652"/>
      <c r="AL40" s="653" t="s">
        <v>239</v>
      </c>
      <c r="AM40" s="654"/>
      <c r="AN40" s="654"/>
      <c r="AO40" s="655"/>
      <c r="AQ40" s="726" t="s">
        <v>349</v>
      </c>
      <c r="AR40" s="727"/>
      <c r="AS40" s="727"/>
      <c r="AT40" s="727"/>
      <c r="AU40" s="727"/>
      <c r="AV40" s="727"/>
      <c r="AW40" s="727"/>
      <c r="AX40" s="727"/>
      <c r="AY40" s="728"/>
      <c r="AZ40" s="648" t="s">
        <v>237</v>
      </c>
      <c r="BA40" s="649"/>
      <c r="BB40" s="649"/>
      <c r="BC40" s="649"/>
      <c r="BD40" s="684"/>
      <c r="BE40" s="684"/>
      <c r="BF40" s="715"/>
      <c r="BG40" s="735" t="s">
        <v>350</v>
      </c>
      <c r="BH40" s="736"/>
      <c r="BI40" s="736"/>
      <c r="BJ40" s="736"/>
      <c r="BK40" s="736"/>
      <c r="BL40" s="236"/>
      <c r="BM40" s="664" t="s">
        <v>351</v>
      </c>
      <c r="BN40" s="664"/>
      <c r="BO40" s="664"/>
      <c r="BP40" s="664"/>
      <c r="BQ40" s="664"/>
      <c r="BR40" s="664"/>
      <c r="BS40" s="664"/>
      <c r="BT40" s="664"/>
      <c r="BU40" s="665"/>
      <c r="BV40" s="648">
        <v>102</v>
      </c>
      <c r="BW40" s="649"/>
      <c r="BX40" s="649"/>
      <c r="BY40" s="649"/>
      <c r="BZ40" s="649"/>
      <c r="CA40" s="649"/>
      <c r="CB40" s="658"/>
      <c r="CD40" s="663" t="s">
        <v>352</v>
      </c>
      <c r="CE40" s="664"/>
      <c r="CF40" s="664"/>
      <c r="CG40" s="664"/>
      <c r="CH40" s="664"/>
      <c r="CI40" s="664"/>
      <c r="CJ40" s="664"/>
      <c r="CK40" s="664"/>
      <c r="CL40" s="664"/>
      <c r="CM40" s="664"/>
      <c r="CN40" s="664"/>
      <c r="CO40" s="664"/>
      <c r="CP40" s="664"/>
      <c r="CQ40" s="665"/>
      <c r="CR40" s="648">
        <v>68034</v>
      </c>
      <c r="CS40" s="649"/>
      <c r="CT40" s="649"/>
      <c r="CU40" s="649"/>
      <c r="CV40" s="649"/>
      <c r="CW40" s="649"/>
      <c r="CX40" s="649"/>
      <c r="CY40" s="650"/>
      <c r="CZ40" s="653">
        <v>0.9</v>
      </c>
      <c r="DA40" s="682"/>
      <c r="DB40" s="682"/>
      <c r="DC40" s="686"/>
      <c r="DD40" s="657">
        <v>68034</v>
      </c>
      <c r="DE40" s="649"/>
      <c r="DF40" s="649"/>
      <c r="DG40" s="649"/>
      <c r="DH40" s="649"/>
      <c r="DI40" s="649"/>
      <c r="DJ40" s="649"/>
      <c r="DK40" s="650"/>
      <c r="DL40" s="657">
        <v>66534</v>
      </c>
      <c r="DM40" s="649"/>
      <c r="DN40" s="649"/>
      <c r="DO40" s="649"/>
      <c r="DP40" s="649"/>
      <c r="DQ40" s="649"/>
      <c r="DR40" s="649"/>
      <c r="DS40" s="649"/>
      <c r="DT40" s="649"/>
      <c r="DU40" s="649"/>
      <c r="DV40" s="650"/>
      <c r="DW40" s="653">
        <v>1.9</v>
      </c>
      <c r="DX40" s="682"/>
      <c r="DY40" s="682"/>
      <c r="DZ40" s="682"/>
      <c r="EA40" s="682"/>
      <c r="EB40" s="682"/>
      <c r="EC40" s="683"/>
    </row>
    <row r="41" spans="2:133" ht="11.25" customHeight="1" x14ac:dyDescent="0.15">
      <c r="B41" s="645" t="s">
        <v>353</v>
      </c>
      <c r="C41" s="646"/>
      <c r="D41" s="646"/>
      <c r="E41" s="646"/>
      <c r="F41" s="646"/>
      <c r="G41" s="646"/>
      <c r="H41" s="646"/>
      <c r="I41" s="646"/>
      <c r="J41" s="646"/>
      <c r="K41" s="646"/>
      <c r="L41" s="646"/>
      <c r="M41" s="646"/>
      <c r="N41" s="646"/>
      <c r="O41" s="646"/>
      <c r="P41" s="646"/>
      <c r="Q41" s="647"/>
      <c r="R41" s="648" t="s">
        <v>239</v>
      </c>
      <c r="S41" s="649"/>
      <c r="T41" s="649"/>
      <c r="U41" s="649"/>
      <c r="V41" s="649"/>
      <c r="W41" s="649"/>
      <c r="X41" s="649"/>
      <c r="Y41" s="650"/>
      <c r="Z41" s="651" t="s">
        <v>237</v>
      </c>
      <c r="AA41" s="651"/>
      <c r="AB41" s="651"/>
      <c r="AC41" s="651"/>
      <c r="AD41" s="652" t="s">
        <v>237</v>
      </c>
      <c r="AE41" s="652"/>
      <c r="AF41" s="652"/>
      <c r="AG41" s="652"/>
      <c r="AH41" s="652"/>
      <c r="AI41" s="652"/>
      <c r="AJ41" s="652"/>
      <c r="AK41" s="652"/>
      <c r="AL41" s="653" t="s">
        <v>237</v>
      </c>
      <c r="AM41" s="654"/>
      <c r="AN41" s="654"/>
      <c r="AO41" s="655"/>
      <c r="AQ41" s="726" t="s">
        <v>354</v>
      </c>
      <c r="AR41" s="727"/>
      <c r="AS41" s="727"/>
      <c r="AT41" s="727"/>
      <c r="AU41" s="727"/>
      <c r="AV41" s="727"/>
      <c r="AW41" s="727"/>
      <c r="AX41" s="727"/>
      <c r="AY41" s="728"/>
      <c r="AZ41" s="648">
        <v>130767</v>
      </c>
      <c r="BA41" s="649"/>
      <c r="BB41" s="649"/>
      <c r="BC41" s="649"/>
      <c r="BD41" s="684"/>
      <c r="BE41" s="684"/>
      <c r="BF41" s="715"/>
      <c r="BG41" s="735"/>
      <c r="BH41" s="736"/>
      <c r="BI41" s="736"/>
      <c r="BJ41" s="736"/>
      <c r="BK41" s="736"/>
      <c r="BL41" s="236"/>
      <c r="BM41" s="664" t="s">
        <v>355</v>
      </c>
      <c r="BN41" s="664"/>
      <c r="BO41" s="664"/>
      <c r="BP41" s="664"/>
      <c r="BQ41" s="664"/>
      <c r="BR41" s="664"/>
      <c r="BS41" s="664"/>
      <c r="BT41" s="664"/>
      <c r="BU41" s="665"/>
      <c r="BV41" s="648">
        <v>2</v>
      </c>
      <c r="BW41" s="649"/>
      <c r="BX41" s="649"/>
      <c r="BY41" s="649"/>
      <c r="BZ41" s="649"/>
      <c r="CA41" s="649"/>
      <c r="CB41" s="658"/>
      <c r="CD41" s="663" t="s">
        <v>356</v>
      </c>
      <c r="CE41" s="664"/>
      <c r="CF41" s="664"/>
      <c r="CG41" s="664"/>
      <c r="CH41" s="664"/>
      <c r="CI41" s="664"/>
      <c r="CJ41" s="664"/>
      <c r="CK41" s="664"/>
      <c r="CL41" s="664"/>
      <c r="CM41" s="664"/>
      <c r="CN41" s="664"/>
      <c r="CO41" s="664"/>
      <c r="CP41" s="664"/>
      <c r="CQ41" s="665"/>
      <c r="CR41" s="648" t="s">
        <v>237</v>
      </c>
      <c r="CS41" s="684"/>
      <c r="CT41" s="684"/>
      <c r="CU41" s="684"/>
      <c r="CV41" s="684"/>
      <c r="CW41" s="684"/>
      <c r="CX41" s="684"/>
      <c r="CY41" s="685"/>
      <c r="CZ41" s="653" t="s">
        <v>237</v>
      </c>
      <c r="DA41" s="682"/>
      <c r="DB41" s="682"/>
      <c r="DC41" s="686"/>
      <c r="DD41" s="657" t="s">
        <v>239</v>
      </c>
      <c r="DE41" s="684"/>
      <c r="DF41" s="684"/>
      <c r="DG41" s="684"/>
      <c r="DH41" s="684"/>
      <c r="DI41" s="684"/>
      <c r="DJ41" s="684"/>
      <c r="DK41" s="685"/>
      <c r="DL41" s="729"/>
      <c r="DM41" s="730"/>
      <c r="DN41" s="730"/>
      <c r="DO41" s="730"/>
      <c r="DP41" s="730"/>
      <c r="DQ41" s="730"/>
      <c r="DR41" s="730"/>
      <c r="DS41" s="730"/>
      <c r="DT41" s="730"/>
      <c r="DU41" s="730"/>
      <c r="DV41" s="731"/>
      <c r="DW41" s="732"/>
      <c r="DX41" s="733"/>
      <c r="DY41" s="733"/>
      <c r="DZ41" s="733"/>
      <c r="EA41" s="733"/>
      <c r="EB41" s="733"/>
      <c r="EC41" s="734"/>
    </row>
    <row r="42" spans="2:133" ht="11.25" customHeight="1" x14ac:dyDescent="0.15">
      <c r="B42" s="645" t="s">
        <v>357</v>
      </c>
      <c r="C42" s="646"/>
      <c r="D42" s="646"/>
      <c r="E42" s="646"/>
      <c r="F42" s="646"/>
      <c r="G42" s="646"/>
      <c r="H42" s="646"/>
      <c r="I42" s="646"/>
      <c r="J42" s="646"/>
      <c r="K42" s="646"/>
      <c r="L42" s="646"/>
      <c r="M42" s="646"/>
      <c r="N42" s="646"/>
      <c r="O42" s="646"/>
      <c r="P42" s="646"/>
      <c r="Q42" s="647"/>
      <c r="R42" s="648">
        <v>137255</v>
      </c>
      <c r="S42" s="649"/>
      <c r="T42" s="649"/>
      <c r="U42" s="649"/>
      <c r="V42" s="649"/>
      <c r="W42" s="649"/>
      <c r="X42" s="649"/>
      <c r="Y42" s="650"/>
      <c r="Z42" s="651">
        <v>1.7</v>
      </c>
      <c r="AA42" s="651"/>
      <c r="AB42" s="651"/>
      <c r="AC42" s="651"/>
      <c r="AD42" s="652" t="s">
        <v>237</v>
      </c>
      <c r="AE42" s="652"/>
      <c r="AF42" s="652"/>
      <c r="AG42" s="652"/>
      <c r="AH42" s="652"/>
      <c r="AI42" s="652"/>
      <c r="AJ42" s="652"/>
      <c r="AK42" s="652"/>
      <c r="AL42" s="653" t="s">
        <v>237</v>
      </c>
      <c r="AM42" s="654"/>
      <c r="AN42" s="654"/>
      <c r="AO42" s="655"/>
      <c r="AQ42" s="747" t="s">
        <v>358</v>
      </c>
      <c r="AR42" s="748"/>
      <c r="AS42" s="748"/>
      <c r="AT42" s="748"/>
      <c r="AU42" s="748"/>
      <c r="AV42" s="748"/>
      <c r="AW42" s="748"/>
      <c r="AX42" s="748"/>
      <c r="AY42" s="749"/>
      <c r="AZ42" s="739">
        <v>409450</v>
      </c>
      <c r="BA42" s="740"/>
      <c r="BB42" s="740"/>
      <c r="BC42" s="740"/>
      <c r="BD42" s="719"/>
      <c r="BE42" s="719"/>
      <c r="BF42" s="721"/>
      <c r="BG42" s="737"/>
      <c r="BH42" s="738"/>
      <c r="BI42" s="738"/>
      <c r="BJ42" s="738"/>
      <c r="BK42" s="738"/>
      <c r="BL42" s="237"/>
      <c r="BM42" s="674" t="s">
        <v>359</v>
      </c>
      <c r="BN42" s="674"/>
      <c r="BO42" s="674"/>
      <c r="BP42" s="674"/>
      <c r="BQ42" s="674"/>
      <c r="BR42" s="674"/>
      <c r="BS42" s="674"/>
      <c r="BT42" s="674"/>
      <c r="BU42" s="675"/>
      <c r="BV42" s="739">
        <v>336</v>
      </c>
      <c r="BW42" s="740"/>
      <c r="BX42" s="740"/>
      <c r="BY42" s="740"/>
      <c r="BZ42" s="740"/>
      <c r="CA42" s="740"/>
      <c r="CB42" s="746"/>
      <c r="CD42" s="645" t="s">
        <v>360</v>
      </c>
      <c r="CE42" s="646"/>
      <c r="CF42" s="646"/>
      <c r="CG42" s="646"/>
      <c r="CH42" s="646"/>
      <c r="CI42" s="646"/>
      <c r="CJ42" s="646"/>
      <c r="CK42" s="646"/>
      <c r="CL42" s="646"/>
      <c r="CM42" s="646"/>
      <c r="CN42" s="646"/>
      <c r="CO42" s="646"/>
      <c r="CP42" s="646"/>
      <c r="CQ42" s="647"/>
      <c r="CR42" s="648">
        <v>1460083</v>
      </c>
      <c r="CS42" s="649"/>
      <c r="CT42" s="649"/>
      <c r="CU42" s="649"/>
      <c r="CV42" s="649"/>
      <c r="CW42" s="649"/>
      <c r="CX42" s="649"/>
      <c r="CY42" s="650"/>
      <c r="CZ42" s="653">
        <v>19.5</v>
      </c>
      <c r="DA42" s="654"/>
      <c r="DB42" s="654"/>
      <c r="DC42" s="666"/>
      <c r="DD42" s="657">
        <v>223298</v>
      </c>
      <c r="DE42" s="649"/>
      <c r="DF42" s="649"/>
      <c r="DG42" s="649"/>
      <c r="DH42" s="649"/>
      <c r="DI42" s="649"/>
      <c r="DJ42" s="649"/>
      <c r="DK42" s="650"/>
      <c r="DL42" s="729"/>
      <c r="DM42" s="730"/>
      <c r="DN42" s="730"/>
      <c r="DO42" s="730"/>
      <c r="DP42" s="730"/>
      <c r="DQ42" s="730"/>
      <c r="DR42" s="730"/>
      <c r="DS42" s="730"/>
      <c r="DT42" s="730"/>
      <c r="DU42" s="730"/>
      <c r="DV42" s="731"/>
      <c r="DW42" s="732"/>
      <c r="DX42" s="733"/>
      <c r="DY42" s="733"/>
      <c r="DZ42" s="733"/>
      <c r="EA42" s="733"/>
      <c r="EB42" s="733"/>
      <c r="EC42" s="734"/>
    </row>
    <row r="43" spans="2:133" ht="11.25" customHeight="1" x14ac:dyDescent="0.15">
      <c r="B43" s="689" t="s">
        <v>361</v>
      </c>
      <c r="C43" s="690"/>
      <c r="D43" s="690"/>
      <c r="E43" s="690"/>
      <c r="F43" s="690"/>
      <c r="G43" s="690"/>
      <c r="H43" s="690"/>
      <c r="I43" s="690"/>
      <c r="J43" s="690"/>
      <c r="K43" s="690"/>
      <c r="L43" s="690"/>
      <c r="M43" s="690"/>
      <c r="N43" s="690"/>
      <c r="O43" s="690"/>
      <c r="P43" s="690"/>
      <c r="Q43" s="691"/>
      <c r="R43" s="739">
        <v>7860490</v>
      </c>
      <c r="S43" s="740"/>
      <c r="T43" s="740"/>
      <c r="U43" s="740"/>
      <c r="V43" s="740"/>
      <c r="W43" s="740"/>
      <c r="X43" s="740"/>
      <c r="Y43" s="741"/>
      <c r="Z43" s="742">
        <v>100</v>
      </c>
      <c r="AA43" s="742"/>
      <c r="AB43" s="742"/>
      <c r="AC43" s="742"/>
      <c r="AD43" s="743">
        <v>3394345</v>
      </c>
      <c r="AE43" s="743"/>
      <c r="AF43" s="743"/>
      <c r="AG43" s="743"/>
      <c r="AH43" s="743"/>
      <c r="AI43" s="743"/>
      <c r="AJ43" s="743"/>
      <c r="AK43" s="743"/>
      <c r="AL43" s="744">
        <v>100</v>
      </c>
      <c r="AM43" s="720"/>
      <c r="AN43" s="720"/>
      <c r="AO43" s="745"/>
      <c r="BV43" s="238"/>
      <c r="BW43" s="238"/>
      <c r="BX43" s="238"/>
      <c r="BY43" s="238"/>
      <c r="BZ43" s="238"/>
      <c r="CA43" s="238"/>
      <c r="CB43" s="238"/>
      <c r="CD43" s="645" t="s">
        <v>362</v>
      </c>
      <c r="CE43" s="646"/>
      <c r="CF43" s="646"/>
      <c r="CG43" s="646"/>
      <c r="CH43" s="646"/>
      <c r="CI43" s="646"/>
      <c r="CJ43" s="646"/>
      <c r="CK43" s="646"/>
      <c r="CL43" s="646"/>
      <c r="CM43" s="646"/>
      <c r="CN43" s="646"/>
      <c r="CO43" s="646"/>
      <c r="CP43" s="646"/>
      <c r="CQ43" s="647"/>
      <c r="CR43" s="648">
        <v>42202</v>
      </c>
      <c r="CS43" s="684"/>
      <c r="CT43" s="684"/>
      <c r="CU43" s="684"/>
      <c r="CV43" s="684"/>
      <c r="CW43" s="684"/>
      <c r="CX43" s="684"/>
      <c r="CY43" s="685"/>
      <c r="CZ43" s="653">
        <v>0.6</v>
      </c>
      <c r="DA43" s="682"/>
      <c r="DB43" s="682"/>
      <c r="DC43" s="686"/>
      <c r="DD43" s="657">
        <v>42202</v>
      </c>
      <c r="DE43" s="684"/>
      <c r="DF43" s="684"/>
      <c r="DG43" s="684"/>
      <c r="DH43" s="684"/>
      <c r="DI43" s="684"/>
      <c r="DJ43" s="684"/>
      <c r="DK43" s="685"/>
      <c r="DL43" s="729"/>
      <c r="DM43" s="730"/>
      <c r="DN43" s="730"/>
      <c r="DO43" s="730"/>
      <c r="DP43" s="730"/>
      <c r="DQ43" s="730"/>
      <c r="DR43" s="730"/>
      <c r="DS43" s="730"/>
      <c r="DT43" s="730"/>
      <c r="DU43" s="730"/>
      <c r="DV43" s="731"/>
      <c r="DW43" s="732"/>
      <c r="DX43" s="733"/>
      <c r="DY43" s="733"/>
      <c r="DZ43" s="733"/>
      <c r="EA43" s="733"/>
      <c r="EB43" s="733"/>
      <c r="EC43" s="73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60" t="s">
        <v>309</v>
      </c>
      <c r="CE44" s="761"/>
      <c r="CF44" s="645" t="s">
        <v>363</v>
      </c>
      <c r="CG44" s="646"/>
      <c r="CH44" s="646"/>
      <c r="CI44" s="646"/>
      <c r="CJ44" s="646"/>
      <c r="CK44" s="646"/>
      <c r="CL44" s="646"/>
      <c r="CM44" s="646"/>
      <c r="CN44" s="646"/>
      <c r="CO44" s="646"/>
      <c r="CP44" s="646"/>
      <c r="CQ44" s="647"/>
      <c r="CR44" s="648">
        <v>1359416</v>
      </c>
      <c r="CS44" s="649"/>
      <c r="CT44" s="649"/>
      <c r="CU44" s="649"/>
      <c r="CV44" s="649"/>
      <c r="CW44" s="649"/>
      <c r="CX44" s="649"/>
      <c r="CY44" s="650"/>
      <c r="CZ44" s="653">
        <v>18.100000000000001</v>
      </c>
      <c r="DA44" s="654"/>
      <c r="DB44" s="654"/>
      <c r="DC44" s="666"/>
      <c r="DD44" s="657">
        <v>223270</v>
      </c>
      <c r="DE44" s="649"/>
      <c r="DF44" s="649"/>
      <c r="DG44" s="649"/>
      <c r="DH44" s="649"/>
      <c r="DI44" s="649"/>
      <c r="DJ44" s="649"/>
      <c r="DK44" s="650"/>
      <c r="DL44" s="729"/>
      <c r="DM44" s="730"/>
      <c r="DN44" s="730"/>
      <c r="DO44" s="730"/>
      <c r="DP44" s="730"/>
      <c r="DQ44" s="730"/>
      <c r="DR44" s="730"/>
      <c r="DS44" s="730"/>
      <c r="DT44" s="730"/>
      <c r="DU44" s="730"/>
      <c r="DV44" s="731"/>
      <c r="DW44" s="732"/>
      <c r="DX44" s="733"/>
      <c r="DY44" s="733"/>
      <c r="DZ44" s="733"/>
      <c r="EA44" s="733"/>
      <c r="EB44" s="733"/>
      <c r="EC44" s="734"/>
    </row>
    <row r="45" spans="2:133" ht="11.25" customHeight="1" x14ac:dyDescent="0.15">
      <c r="B45" s="240" t="s">
        <v>364</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2"/>
      <c r="CE45" s="763"/>
      <c r="CF45" s="645" t="s">
        <v>365</v>
      </c>
      <c r="CG45" s="646"/>
      <c r="CH45" s="646"/>
      <c r="CI45" s="646"/>
      <c r="CJ45" s="646"/>
      <c r="CK45" s="646"/>
      <c r="CL45" s="646"/>
      <c r="CM45" s="646"/>
      <c r="CN45" s="646"/>
      <c r="CO45" s="646"/>
      <c r="CP45" s="646"/>
      <c r="CQ45" s="647"/>
      <c r="CR45" s="648">
        <v>57614</v>
      </c>
      <c r="CS45" s="684"/>
      <c r="CT45" s="684"/>
      <c r="CU45" s="684"/>
      <c r="CV45" s="684"/>
      <c r="CW45" s="684"/>
      <c r="CX45" s="684"/>
      <c r="CY45" s="685"/>
      <c r="CZ45" s="653">
        <v>0.8</v>
      </c>
      <c r="DA45" s="682"/>
      <c r="DB45" s="682"/>
      <c r="DC45" s="686"/>
      <c r="DD45" s="657">
        <v>11045</v>
      </c>
      <c r="DE45" s="684"/>
      <c r="DF45" s="684"/>
      <c r="DG45" s="684"/>
      <c r="DH45" s="684"/>
      <c r="DI45" s="684"/>
      <c r="DJ45" s="684"/>
      <c r="DK45" s="685"/>
      <c r="DL45" s="729"/>
      <c r="DM45" s="730"/>
      <c r="DN45" s="730"/>
      <c r="DO45" s="730"/>
      <c r="DP45" s="730"/>
      <c r="DQ45" s="730"/>
      <c r="DR45" s="730"/>
      <c r="DS45" s="730"/>
      <c r="DT45" s="730"/>
      <c r="DU45" s="730"/>
      <c r="DV45" s="731"/>
      <c r="DW45" s="732"/>
      <c r="DX45" s="733"/>
      <c r="DY45" s="733"/>
      <c r="DZ45" s="733"/>
      <c r="EA45" s="733"/>
      <c r="EB45" s="733"/>
      <c r="EC45" s="734"/>
    </row>
    <row r="46" spans="2:133" ht="11.25" customHeight="1" x14ac:dyDescent="0.15">
      <c r="B46" s="241" t="s">
        <v>366</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2"/>
      <c r="CE46" s="763"/>
      <c r="CF46" s="645" t="s">
        <v>367</v>
      </c>
      <c r="CG46" s="646"/>
      <c r="CH46" s="646"/>
      <c r="CI46" s="646"/>
      <c r="CJ46" s="646"/>
      <c r="CK46" s="646"/>
      <c r="CL46" s="646"/>
      <c r="CM46" s="646"/>
      <c r="CN46" s="646"/>
      <c r="CO46" s="646"/>
      <c r="CP46" s="646"/>
      <c r="CQ46" s="647"/>
      <c r="CR46" s="648">
        <v>1301802</v>
      </c>
      <c r="CS46" s="649"/>
      <c r="CT46" s="649"/>
      <c r="CU46" s="649"/>
      <c r="CV46" s="649"/>
      <c r="CW46" s="649"/>
      <c r="CX46" s="649"/>
      <c r="CY46" s="650"/>
      <c r="CZ46" s="653">
        <v>17.399999999999999</v>
      </c>
      <c r="DA46" s="654"/>
      <c r="DB46" s="654"/>
      <c r="DC46" s="666"/>
      <c r="DD46" s="657">
        <v>212225</v>
      </c>
      <c r="DE46" s="649"/>
      <c r="DF46" s="649"/>
      <c r="DG46" s="649"/>
      <c r="DH46" s="649"/>
      <c r="DI46" s="649"/>
      <c r="DJ46" s="649"/>
      <c r="DK46" s="650"/>
      <c r="DL46" s="729"/>
      <c r="DM46" s="730"/>
      <c r="DN46" s="730"/>
      <c r="DO46" s="730"/>
      <c r="DP46" s="730"/>
      <c r="DQ46" s="730"/>
      <c r="DR46" s="730"/>
      <c r="DS46" s="730"/>
      <c r="DT46" s="730"/>
      <c r="DU46" s="730"/>
      <c r="DV46" s="731"/>
      <c r="DW46" s="732"/>
      <c r="DX46" s="733"/>
      <c r="DY46" s="733"/>
      <c r="DZ46" s="733"/>
      <c r="EA46" s="733"/>
      <c r="EB46" s="733"/>
      <c r="EC46" s="734"/>
    </row>
    <row r="47" spans="2:133" ht="11.25" customHeight="1" x14ac:dyDescent="0.15">
      <c r="B47" s="242" t="s">
        <v>368</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2"/>
      <c r="CE47" s="763"/>
      <c r="CF47" s="645" t="s">
        <v>369</v>
      </c>
      <c r="CG47" s="646"/>
      <c r="CH47" s="646"/>
      <c r="CI47" s="646"/>
      <c r="CJ47" s="646"/>
      <c r="CK47" s="646"/>
      <c r="CL47" s="646"/>
      <c r="CM47" s="646"/>
      <c r="CN47" s="646"/>
      <c r="CO47" s="646"/>
      <c r="CP47" s="646"/>
      <c r="CQ47" s="647"/>
      <c r="CR47" s="648">
        <v>100667</v>
      </c>
      <c r="CS47" s="684"/>
      <c r="CT47" s="684"/>
      <c r="CU47" s="684"/>
      <c r="CV47" s="684"/>
      <c r="CW47" s="684"/>
      <c r="CX47" s="684"/>
      <c r="CY47" s="685"/>
      <c r="CZ47" s="653">
        <v>1.3</v>
      </c>
      <c r="DA47" s="682"/>
      <c r="DB47" s="682"/>
      <c r="DC47" s="686"/>
      <c r="DD47" s="657">
        <v>28</v>
      </c>
      <c r="DE47" s="684"/>
      <c r="DF47" s="684"/>
      <c r="DG47" s="684"/>
      <c r="DH47" s="684"/>
      <c r="DI47" s="684"/>
      <c r="DJ47" s="684"/>
      <c r="DK47" s="685"/>
      <c r="DL47" s="729"/>
      <c r="DM47" s="730"/>
      <c r="DN47" s="730"/>
      <c r="DO47" s="730"/>
      <c r="DP47" s="730"/>
      <c r="DQ47" s="730"/>
      <c r="DR47" s="730"/>
      <c r="DS47" s="730"/>
      <c r="DT47" s="730"/>
      <c r="DU47" s="730"/>
      <c r="DV47" s="731"/>
      <c r="DW47" s="732"/>
      <c r="DX47" s="733"/>
      <c r="DY47" s="733"/>
      <c r="DZ47" s="733"/>
      <c r="EA47" s="733"/>
      <c r="EB47" s="733"/>
      <c r="EC47" s="73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4"/>
      <c r="CE48" s="765"/>
      <c r="CF48" s="645" t="s">
        <v>370</v>
      </c>
      <c r="CG48" s="646"/>
      <c r="CH48" s="646"/>
      <c r="CI48" s="646"/>
      <c r="CJ48" s="646"/>
      <c r="CK48" s="646"/>
      <c r="CL48" s="646"/>
      <c r="CM48" s="646"/>
      <c r="CN48" s="646"/>
      <c r="CO48" s="646"/>
      <c r="CP48" s="646"/>
      <c r="CQ48" s="647"/>
      <c r="CR48" s="648" t="s">
        <v>239</v>
      </c>
      <c r="CS48" s="649"/>
      <c r="CT48" s="649"/>
      <c r="CU48" s="649"/>
      <c r="CV48" s="649"/>
      <c r="CW48" s="649"/>
      <c r="CX48" s="649"/>
      <c r="CY48" s="650"/>
      <c r="CZ48" s="653" t="s">
        <v>237</v>
      </c>
      <c r="DA48" s="654"/>
      <c r="DB48" s="654"/>
      <c r="DC48" s="666"/>
      <c r="DD48" s="657" t="s">
        <v>239</v>
      </c>
      <c r="DE48" s="649"/>
      <c r="DF48" s="649"/>
      <c r="DG48" s="649"/>
      <c r="DH48" s="649"/>
      <c r="DI48" s="649"/>
      <c r="DJ48" s="649"/>
      <c r="DK48" s="650"/>
      <c r="DL48" s="729"/>
      <c r="DM48" s="730"/>
      <c r="DN48" s="730"/>
      <c r="DO48" s="730"/>
      <c r="DP48" s="730"/>
      <c r="DQ48" s="730"/>
      <c r="DR48" s="730"/>
      <c r="DS48" s="730"/>
      <c r="DT48" s="730"/>
      <c r="DU48" s="730"/>
      <c r="DV48" s="731"/>
      <c r="DW48" s="732"/>
      <c r="DX48" s="733"/>
      <c r="DY48" s="733"/>
      <c r="DZ48" s="733"/>
      <c r="EA48" s="733"/>
      <c r="EB48" s="733"/>
      <c r="EC48" s="73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9" t="s">
        <v>371</v>
      </c>
      <c r="CE49" s="690"/>
      <c r="CF49" s="690"/>
      <c r="CG49" s="690"/>
      <c r="CH49" s="690"/>
      <c r="CI49" s="690"/>
      <c r="CJ49" s="690"/>
      <c r="CK49" s="690"/>
      <c r="CL49" s="690"/>
      <c r="CM49" s="690"/>
      <c r="CN49" s="690"/>
      <c r="CO49" s="690"/>
      <c r="CP49" s="690"/>
      <c r="CQ49" s="691"/>
      <c r="CR49" s="739">
        <v>7495352</v>
      </c>
      <c r="CS49" s="719"/>
      <c r="CT49" s="719"/>
      <c r="CU49" s="719"/>
      <c r="CV49" s="719"/>
      <c r="CW49" s="719"/>
      <c r="CX49" s="719"/>
      <c r="CY49" s="750"/>
      <c r="CZ49" s="744">
        <v>100</v>
      </c>
      <c r="DA49" s="751"/>
      <c r="DB49" s="751"/>
      <c r="DC49" s="752"/>
      <c r="DD49" s="753">
        <v>4284413</v>
      </c>
      <c r="DE49" s="719"/>
      <c r="DF49" s="719"/>
      <c r="DG49" s="719"/>
      <c r="DH49" s="719"/>
      <c r="DI49" s="719"/>
      <c r="DJ49" s="719"/>
      <c r="DK49" s="750"/>
      <c r="DL49" s="754"/>
      <c r="DM49" s="755"/>
      <c r="DN49" s="755"/>
      <c r="DO49" s="755"/>
      <c r="DP49" s="755"/>
      <c r="DQ49" s="755"/>
      <c r="DR49" s="755"/>
      <c r="DS49" s="755"/>
      <c r="DT49" s="755"/>
      <c r="DU49" s="755"/>
      <c r="DV49" s="756"/>
      <c r="DW49" s="757"/>
      <c r="DX49" s="758"/>
      <c r="DY49" s="758"/>
      <c r="DZ49" s="758"/>
      <c r="EA49" s="758"/>
      <c r="EB49" s="758"/>
      <c r="EC49" s="759"/>
    </row>
  </sheetData>
  <sheetProtection algorithmName="SHA-512" hashValue="cm2MjQxHCADoNEAkv5GzjYemrk1Aayyz1JKT6A899deKcpHxmAoE+RMxw2xwPziEiGAtnyf/8pijPjdHf4x4dw==" saltValue="PEibmeHV/9qmGtCCPuUOL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372</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5" t="s">
        <v>373</v>
      </c>
      <c r="DK2" s="796"/>
      <c r="DL2" s="796"/>
      <c r="DM2" s="796"/>
      <c r="DN2" s="796"/>
      <c r="DO2" s="797"/>
      <c r="DP2" s="251"/>
      <c r="DQ2" s="795" t="s">
        <v>374</v>
      </c>
      <c r="DR2" s="796"/>
      <c r="DS2" s="796"/>
      <c r="DT2" s="796"/>
      <c r="DU2" s="796"/>
      <c r="DV2" s="796"/>
      <c r="DW2" s="796"/>
      <c r="DX2" s="796"/>
      <c r="DY2" s="796"/>
      <c r="DZ2" s="79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8" t="s">
        <v>375</v>
      </c>
      <c r="B4" s="798"/>
      <c r="C4" s="798"/>
      <c r="D4" s="798"/>
      <c r="E4" s="798"/>
      <c r="F4" s="798"/>
      <c r="G4" s="798"/>
      <c r="H4" s="798"/>
      <c r="I4" s="798"/>
      <c r="J4" s="798"/>
      <c r="K4" s="798"/>
      <c r="L4" s="798"/>
      <c r="M4" s="798"/>
      <c r="N4" s="798"/>
      <c r="O4" s="798"/>
      <c r="P4" s="798"/>
      <c r="Q4" s="798"/>
      <c r="R4" s="798"/>
      <c r="S4" s="798"/>
      <c r="T4" s="798"/>
      <c r="U4" s="798"/>
      <c r="V4" s="798"/>
      <c r="W4" s="798"/>
      <c r="X4" s="798"/>
      <c r="Y4" s="798"/>
      <c r="Z4" s="798"/>
      <c r="AA4" s="798"/>
      <c r="AB4" s="798"/>
      <c r="AC4" s="798"/>
      <c r="AD4" s="798"/>
      <c r="AE4" s="798"/>
      <c r="AF4" s="798"/>
      <c r="AG4" s="798"/>
      <c r="AH4" s="798"/>
      <c r="AI4" s="798"/>
      <c r="AJ4" s="798"/>
      <c r="AK4" s="798"/>
      <c r="AL4" s="798"/>
      <c r="AM4" s="798"/>
      <c r="AN4" s="798"/>
      <c r="AO4" s="798"/>
      <c r="AP4" s="798"/>
      <c r="AQ4" s="798"/>
      <c r="AR4" s="798"/>
      <c r="AS4" s="798"/>
      <c r="AT4" s="798"/>
      <c r="AU4" s="798"/>
      <c r="AV4" s="798"/>
      <c r="AW4" s="798"/>
      <c r="AX4" s="798"/>
      <c r="AY4" s="798"/>
      <c r="AZ4" s="254"/>
      <c r="BA4" s="254"/>
      <c r="BB4" s="254"/>
      <c r="BC4" s="254"/>
      <c r="BD4" s="254"/>
      <c r="BE4" s="255"/>
      <c r="BF4" s="255"/>
      <c r="BG4" s="255"/>
      <c r="BH4" s="255"/>
      <c r="BI4" s="255"/>
      <c r="BJ4" s="255"/>
      <c r="BK4" s="255"/>
      <c r="BL4" s="255"/>
      <c r="BM4" s="255"/>
      <c r="BN4" s="255"/>
      <c r="BO4" s="255"/>
      <c r="BP4" s="255"/>
      <c r="BQ4" s="254" t="s">
        <v>376</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9" t="s">
        <v>377</v>
      </c>
      <c r="B5" s="790"/>
      <c r="C5" s="790"/>
      <c r="D5" s="790"/>
      <c r="E5" s="790"/>
      <c r="F5" s="790"/>
      <c r="G5" s="790"/>
      <c r="H5" s="790"/>
      <c r="I5" s="790"/>
      <c r="J5" s="790"/>
      <c r="K5" s="790"/>
      <c r="L5" s="790"/>
      <c r="M5" s="790"/>
      <c r="N5" s="790"/>
      <c r="O5" s="790"/>
      <c r="P5" s="791"/>
      <c r="Q5" s="766" t="s">
        <v>378</v>
      </c>
      <c r="R5" s="767"/>
      <c r="S5" s="767"/>
      <c r="T5" s="767"/>
      <c r="U5" s="768"/>
      <c r="V5" s="766" t="s">
        <v>379</v>
      </c>
      <c r="W5" s="767"/>
      <c r="X5" s="767"/>
      <c r="Y5" s="767"/>
      <c r="Z5" s="768"/>
      <c r="AA5" s="766" t="s">
        <v>380</v>
      </c>
      <c r="AB5" s="767"/>
      <c r="AC5" s="767"/>
      <c r="AD5" s="767"/>
      <c r="AE5" s="767"/>
      <c r="AF5" s="799" t="s">
        <v>381</v>
      </c>
      <c r="AG5" s="767"/>
      <c r="AH5" s="767"/>
      <c r="AI5" s="767"/>
      <c r="AJ5" s="778"/>
      <c r="AK5" s="767" t="s">
        <v>382</v>
      </c>
      <c r="AL5" s="767"/>
      <c r="AM5" s="767"/>
      <c r="AN5" s="767"/>
      <c r="AO5" s="768"/>
      <c r="AP5" s="766" t="s">
        <v>383</v>
      </c>
      <c r="AQ5" s="767"/>
      <c r="AR5" s="767"/>
      <c r="AS5" s="767"/>
      <c r="AT5" s="768"/>
      <c r="AU5" s="766" t="s">
        <v>384</v>
      </c>
      <c r="AV5" s="767"/>
      <c r="AW5" s="767"/>
      <c r="AX5" s="767"/>
      <c r="AY5" s="778"/>
      <c r="AZ5" s="258"/>
      <c r="BA5" s="258"/>
      <c r="BB5" s="258"/>
      <c r="BC5" s="258"/>
      <c r="BD5" s="258"/>
      <c r="BE5" s="259"/>
      <c r="BF5" s="259"/>
      <c r="BG5" s="259"/>
      <c r="BH5" s="259"/>
      <c r="BI5" s="259"/>
      <c r="BJ5" s="259"/>
      <c r="BK5" s="259"/>
      <c r="BL5" s="259"/>
      <c r="BM5" s="259"/>
      <c r="BN5" s="259"/>
      <c r="BO5" s="259"/>
      <c r="BP5" s="259"/>
      <c r="BQ5" s="789" t="s">
        <v>385</v>
      </c>
      <c r="BR5" s="790"/>
      <c r="BS5" s="790"/>
      <c r="BT5" s="790"/>
      <c r="BU5" s="790"/>
      <c r="BV5" s="790"/>
      <c r="BW5" s="790"/>
      <c r="BX5" s="790"/>
      <c r="BY5" s="790"/>
      <c r="BZ5" s="790"/>
      <c r="CA5" s="790"/>
      <c r="CB5" s="790"/>
      <c r="CC5" s="790"/>
      <c r="CD5" s="790"/>
      <c r="CE5" s="790"/>
      <c r="CF5" s="790"/>
      <c r="CG5" s="791"/>
      <c r="CH5" s="766" t="s">
        <v>386</v>
      </c>
      <c r="CI5" s="767"/>
      <c r="CJ5" s="767"/>
      <c r="CK5" s="767"/>
      <c r="CL5" s="768"/>
      <c r="CM5" s="766" t="s">
        <v>387</v>
      </c>
      <c r="CN5" s="767"/>
      <c r="CO5" s="767"/>
      <c r="CP5" s="767"/>
      <c r="CQ5" s="768"/>
      <c r="CR5" s="766" t="s">
        <v>388</v>
      </c>
      <c r="CS5" s="767"/>
      <c r="CT5" s="767"/>
      <c r="CU5" s="767"/>
      <c r="CV5" s="768"/>
      <c r="CW5" s="766" t="s">
        <v>389</v>
      </c>
      <c r="CX5" s="767"/>
      <c r="CY5" s="767"/>
      <c r="CZ5" s="767"/>
      <c r="DA5" s="768"/>
      <c r="DB5" s="766" t="s">
        <v>390</v>
      </c>
      <c r="DC5" s="767"/>
      <c r="DD5" s="767"/>
      <c r="DE5" s="767"/>
      <c r="DF5" s="768"/>
      <c r="DG5" s="772" t="s">
        <v>391</v>
      </c>
      <c r="DH5" s="773"/>
      <c r="DI5" s="773"/>
      <c r="DJ5" s="773"/>
      <c r="DK5" s="774"/>
      <c r="DL5" s="772" t="s">
        <v>392</v>
      </c>
      <c r="DM5" s="773"/>
      <c r="DN5" s="773"/>
      <c r="DO5" s="773"/>
      <c r="DP5" s="774"/>
      <c r="DQ5" s="766" t="s">
        <v>393</v>
      </c>
      <c r="DR5" s="767"/>
      <c r="DS5" s="767"/>
      <c r="DT5" s="767"/>
      <c r="DU5" s="768"/>
      <c r="DV5" s="766" t="s">
        <v>384</v>
      </c>
      <c r="DW5" s="767"/>
      <c r="DX5" s="767"/>
      <c r="DY5" s="767"/>
      <c r="DZ5" s="778"/>
      <c r="EA5" s="256"/>
    </row>
    <row r="6" spans="1:131" s="257" customFormat="1" ht="26.25" customHeight="1" thickBot="1" x14ac:dyDescent="0.2">
      <c r="A6" s="792"/>
      <c r="B6" s="793"/>
      <c r="C6" s="793"/>
      <c r="D6" s="793"/>
      <c r="E6" s="793"/>
      <c r="F6" s="793"/>
      <c r="G6" s="793"/>
      <c r="H6" s="793"/>
      <c r="I6" s="793"/>
      <c r="J6" s="793"/>
      <c r="K6" s="793"/>
      <c r="L6" s="793"/>
      <c r="M6" s="793"/>
      <c r="N6" s="793"/>
      <c r="O6" s="793"/>
      <c r="P6" s="794"/>
      <c r="Q6" s="769"/>
      <c r="R6" s="770"/>
      <c r="S6" s="770"/>
      <c r="T6" s="770"/>
      <c r="U6" s="771"/>
      <c r="V6" s="769"/>
      <c r="W6" s="770"/>
      <c r="X6" s="770"/>
      <c r="Y6" s="770"/>
      <c r="Z6" s="771"/>
      <c r="AA6" s="769"/>
      <c r="AB6" s="770"/>
      <c r="AC6" s="770"/>
      <c r="AD6" s="770"/>
      <c r="AE6" s="770"/>
      <c r="AF6" s="800"/>
      <c r="AG6" s="770"/>
      <c r="AH6" s="770"/>
      <c r="AI6" s="770"/>
      <c r="AJ6" s="779"/>
      <c r="AK6" s="770"/>
      <c r="AL6" s="770"/>
      <c r="AM6" s="770"/>
      <c r="AN6" s="770"/>
      <c r="AO6" s="771"/>
      <c r="AP6" s="769"/>
      <c r="AQ6" s="770"/>
      <c r="AR6" s="770"/>
      <c r="AS6" s="770"/>
      <c r="AT6" s="771"/>
      <c r="AU6" s="769"/>
      <c r="AV6" s="770"/>
      <c r="AW6" s="770"/>
      <c r="AX6" s="770"/>
      <c r="AY6" s="779"/>
      <c r="AZ6" s="254"/>
      <c r="BA6" s="254"/>
      <c r="BB6" s="254"/>
      <c r="BC6" s="254"/>
      <c r="BD6" s="254"/>
      <c r="BE6" s="255"/>
      <c r="BF6" s="255"/>
      <c r="BG6" s="255"/>
      <c r="BH6" s="255"/>
      <c r="BI6" s="255"/>
      <c r="BJ6" s="255"/>
      <c r="BK6" s="255"/>
      <c r="BL6" s="255"/>
      <c r="BM6" s="255"/>
      <c r="BN6" s="255"/>
      <c r="BO6" s="255"/>
      <c r="BP6" s="255"/>
      <c r="BQ6" s="792"/>
      <c r="BR6" s="793"/>
      <c r="BS6" s="793"/>
      <c r="BT6" s="793"/>
      <c r="BU6" s="793"/>
      <c r="BV6" s="793"/>
      <c r="BW6" s="793"/>
      <c r="BX6" s="793"/>
      <c r="BY6" s="793"/>
      <c r="BZ6" s="793"/>
      <c r="CA6" s="793"/>
      <c r="CB6" s="793"/>
      <c r="CC6" s="793"/>
      <c r="CD6" s="793"/>
      <c r="CE6" s="793"/>
      <c r="CF6" s="793"/>
      <c r="CG6" s="794"/>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75"/>
      <c r="DH6" s="776"/>
      <c r="DI6" s="776"/>
      <c r="DJ6" s="776"/>
      <c r="DK6" s="777"/>
      <c r="DL6" s="775"/>
      <c r="DM6" s="776"/>
      <c r="DN6" s="776"/>
      <c r="DO6" s="776"/>
      <c r="DP6" s="777"/>
      <c r="DQ6" s="769"/>
      <c r="DR6" s="770"/>
      <c r="DS6" s="770"/>
      <c r="DT6" s="770"/>
      <c r="DU6" s="771"/>
      <c r="DV6" s="769"/>
      <c r="DW6" s="770"/>
      <c r="DX6" s="770"/>
      <c r="DY6" s="770"/>
      <c r="DZ6" s="779"/>
      <c r="EA6" s="256"/>
    </row>
    <row r="7" spans="1:131" s="257" customFormat="1" ht="26.25" customHeight="1" thickTop="1" x14ac:dyDescent="0.15">
      <c r="A7" s="260">
        <v>1</v>
      </c>
      <c r="B7" s="780" t="s">
        <v>394</v>
      </c>
      <c r="C7" s="781"/>
      <c r="D7" s="781"/>
      <c r="E7" s="781"/>
      <c r="F7" s="781"/>
      <c r="G7" s="781"/>
      <c r="H7" s="781"/>
      <c r="I7" s="781"/>
      <c r="J7" s="781"/>
      <c r="K7" s="781"/>
      <c r="L7" s="781"/>
      <c r="M7" s="781"/>
      <c r="N7" s="781"/>
      <c r="O7" s="781"/>
      <c r="P7" s="782"/>
      <c r="Q7" s="783">
        <v>7869</v>
      </c>
      <c r="R7" s="784"/>
      <c r="S7" s="784"/>
      <c r="T7" s="784"/>
      <c r="U7" s="784"/>
      <c r="V7" s="784">
        <v>7504</v>
      </c>
      <c r="W7" s="784"/>
      <c r="X7" s="784"/>
      <c r="Y7" s="784"/>
      <c r="Z7" s="784"/>
      <c r="AA7" s="784">
        <v>365</v>
      </c>
      <c r="AB7" s="784"/>
      <c r="AC7" s="784"/>
      <c r="AD7" s="784"/>
      <c r="AE7" s="785"/>
      <c r="AF7" s="786">
        <v>171</v>
      </c>
      <c r="AG7" s="787"/>
      <c r="AH7" s="787"/>
      <c r="AI7" s="787"/>
      <c r="AJ7" s="788"/>
      <c r="AK7" s="826">
        <v>184</v>
      </c>
      <c r="AL7" s="826"/>
      <c r="AM7" s="826"/>
      <c r="AN7" s="826"/>
      <c r="AO7" s="826"/>
      <c r="AP7" s="827">
        <v>7031</v>
      </c>
      <c r="AQ7" s="827"/>
      <c r="AR7" s="827"/>
      <c r="AS7" s="827"/>
      <c r="AT7" s="827"/>
      <c r="AU7" s="828"/>
      <c r="AV7" s="828"/>
      <c r="AW7" s="828"/>
      <c r="AX7" s="828"/>
      <c r="AY7" s="829"/>
      <c r="AZ7" s="254"/>
      <c r="BA7" s="254"/>
      <c r="BB7" s="254"/>
      <c r="BC7" s="254"/>
      <c r="BD7" s="254"/>
      <c r="BE7" s="255"/>
      <c r="BF7" s="255"/>
      <c r="BG7" s="255"/>
      <c r="BH7" s="255"/>
      <c r="BI7" s="255"/>
      <c r="BJ7" s="255"/>
      <c r="BK7" s="255"/>
      <c r="BL7" s="255"/>
      <c r="BM7" s="255"/>
      <c r="BN7" s="255"/>
      <c r="BO7" s="255"/>
      <c r="BP7" s="255"/>
      <c r="BQ7" s="261">
        <v>1</v>
      </c>
      <c r="BR7" s="262"/>
      <c r="BS7" s="830" t="s">
        <v>609</v>
      </c>
      <c r="BT7" s="831"/>
      <c r="BU7" s="831"/>
      <c r="BV7" s="831"/>
      <c r="BW7" s="831"/>
      <c r="BX7" s="831"/>
      <c r="BY7" s="831"/>
      <c r="BZ7" s="831"/>
      <c r="CA7" s="831"/>
      <c r="CB7" s="831"/>
      <c r="CC7" s="831"/>
      <c r="CD7" s="831"/>
      <c r="CE7" s="831"/>
      <c r="CF7" s="831"/>
      <c r="CG7" s="832"/>
      <c r="CH7" s="820">
        <v>2</v>
      </c>
      <c r="CI7" s="821"/>
      <c r="CJ7" s="821"/>
      <c r="CK7" s="821"/>
      <c r="CL7" s="822"/>
      <c r="CM7" s="820">
        <v>82</v>
      </c>
      <c r="CN7" s="821"/>
      <c r="CO7" s="821"/>
      <c r="CP7" s="821"/>
      <c r="CQ7" s="822"/>
      <c r="CR7" s="820">
        <v>10</v>
      </c>
      <c r="CS7" s="821"/>
      <c r="CT7" s="821"/>
      <c r="CU7" s="821"/>
      <c r="CV7" s="822"/>
      <c r="CW7" s="823" t="s">
        <v>600</v>
      </c>
      <c r="CX7" s="824"/>
      <c r="CY7" s="824"/>
      <c r="CZ7" s="824"/>
      <c r="DA7" s="825"/>
      <c r="DB7" s="823" t="s">
        <v>600</v>
      </c>
      <c r="DC7" s="824"/>
      <c r="DD7" s="824"/>
      <c r="DE7" s="824"/>
      <c r="DF7" s="825"/>
      <c r="DG7" s="823" t="s">
        <v>600</v>
      </c>
      <c r="DH7" s="824"/>
      <c r="DI7" s="824"/>
      <c r="DJ7" s="824"/>
      <c r="DK7" s="825"/>
      <c r="DL7" s="823" t="s">
        <v>600</v>
      </c>
      <c r="DM7" s="824"/>
      <c r="DN7" s="824"/>
      <c r="DO7" s="824"/>
      <c r="DP7" s="825"/>
      <c r="DQ7" s="823" t="s">
        <v>600</v>
      </c>
      <c r="DR7" s="824"/>
      <c r="DS7" s="824"/>
      <c r="DT7" s="824"/>
      <c r="DU7" s="825"/>
      <c r="DV7" s="801"/>
      <c r="DW7" s="802"/>
      <c r="DX7" s="802"/>
      <c r="DY7" s="802"/>
      <c r="DZ7" s="803"/>
      <c r="EA7" s="256"/>
    </row>
    <row r="8" spans="1:131" s="257" customFormat="1" ht="26.25" customHeight="1" x14ac:dyDescent="0.15">
      <c r="A8" s="263">
        <v>2</v>
      </c>
      <c r="B8" s="804"/>
      <c r="C8" s="805"/>
      <c r="D8" s="805"/>
      <c r="E8" s="805"/>
      <c r="F8" s="805"/>
      <c r="G8" s="805"/>
      <c r="H8" s="805"/>
      <c r="I8" s="805"/>
      <c r="J8" s="805"/>
      <c r="K8" s="805"/>
      <c r="L8" s="805"/>
      <c r="M8" s="805"/>
      <c r="N8" s="805"/>
      <c r="O8" s="805"/>
      <c r="P8" s="806"/>
      <c r="Q8" s="807"/>
      <c r="R8" s="808"/>
      <c r="S8" s="808"/>
      <c r="T8" s="808"/>
      <c r="U8" s="808"/>
      <c r="V8" s="808"/>
      <c r="W8" s="808"/>
      <c r="X8" s="808"/>
      <c r="Y8" s="808"/>
      <c r="Z8" s="808"/>
      <c r="AA8" s="808"/>
      <c r="AB8" s="808"/>
      <c r="AC8" s="808"/>
      <c r="AD8" s="808"/>
      <c r="AE8" s="809"/>
      <c r="AF8" s="810"/>
      <c r="AG8" s="811"/>
      <c r="AH8" s="811"/>
      <c r="AI8" s="811"/>
      <c r="AJ8" s="812"/>
      <c r="AK8" s="813"/>
      <c r="AL8" s="814"/>
      <c r="AM8" s="814"/>
      <c r="AN8" s="814"/>
      <c r="AO8" s="814"/>
      <c r="AP8" s="814"/>
      <c r="AQ8" s="814"/>
      <c r="AR8" s="814"/>
      <c r="AS8" s="814"/>
      <c r="AT8" s="814"/>
      <c r="AU8" s="815"/>
      <c r="AV8" s="815"/>
      <c r="AW8" s="815"/>
      <c r="AX8" s="815"/>
      <c r="AY8" s="816"/>
      <c r="AZ8" s="254"/>
      <c r="BA8" s="254"/>
      <c r="BB8" s="254"/>
      <c r="BC8" s="254"/>
      <c r="BD8" s="254"/>
      <c r="BE8" s="255"/>
      <c r="BF8" s="255"/>
      <c r="BG8" s="255"/>
      <c r="BH8" s="255"/>
      <c r="BI8" s="255"/>
      <c r="BJ8" s="255"/>
      <c r="BK8" s="255"/>
      <c r="BL8" s="255"/>
      <c r="BM8" s="255"/>
      <c r="BN8" s="255"/>
      <c r="BO8" s="255"/>
      <c r="BP8" s="255"/>
      <c r="BQ8" s="264">
        <v>2</v>
      </c>
      <c r="BR8" s="265"/>
      <c r="BS8" s="817"/>
      <c r="BT8" s="818"/>
      <c r="BU8" s="818"/>
      <c r="BV8" s="818"/>
      <c r="BW8" s="818"/>
      <c r="BX8" s="818"/>
      <c r="BY8" s="818"/>
      <c r="BZ8" s="818"/>
      <c r="CA8" s="818"/>
      <c r="CB8" s="818"/>
      <c r="CC8" s="818"/>
      <c r="CD8" s="818"/>
      <c r="CE8" s="818"/>
      <c r="CF8" s="818"/>
      <c r="CG8" s="819"/>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33"/>
      <c r="DW8" s="834"/>
      <c r="DX8" s="834"/>
      <c r="DY8" s="834"/>
      <c r="DZ8" s="835"/>
      <c r="EA8" s="256"/>
    </row>
    <row r="9" spans="1:131" s="257" customFormat="1" ht="26.25" customHeight="1" x14ac:dyDescent="0.15">
      <c r="A9" s="263">
        <v>3</v>
      </c>
      <c r="B9" s="804"/>
      <c r="C9" s="805"/>
      <c r="D9" s="805"/>
      <c r="E9" s="805"/>
      <c r="F9" s="805"/>
      <c r="G9" s="805"/>
      <c r="H9" s="805"/>
      <c r="I9" s="805"/>
      <c r="J9" s="805"/>
      <c r="K9" s="805"/>
      <c r="L9" s="805"/>
      <c r="M9" s="805"/>
      <c r="N9" s="805"/>
      <c r="O9" s="805"/>
      <c r="P9" s="806"/>
      <c r="Q9" s="807"/>
      <c r="R9" s="808"/>
      <c r="S9" s="808"/>
      <c r="T9" s="808"/>
      <c r="U9" s="808"/>
      <c r="V9" s="808"/>
      <c r="W9" s="808"/>
      <c r="X9" s="808"/>
      <c r="Y9" s="808"/>
      <c r="Z9" s="808"/>
      <c r="AA9" s="808"/>
      <c r="AB9" s="808"/>
      <c r="AC9" s="808"/>
      <c r="AD9" s="808"/>
      <c r="AE9" s="809"/>
      <c r="AF9" s="810"/>
      <c r="AG9" s="811"/>
      <c r="AH9" s="811"/>
      <c r="AI9" s="811"/>
      <c r="AJ9" s="812"/>
      <c r="AK9" s="813"/>
      <c r="AL9" s="814"/>
      <c r="AM9" s="814"/>
      <c r="AN9" s="814"/>
      <c r="AO9" s="814"/>
      <c r="AP9" s="814"/>
      <c r="AQ9" s="814"/>
      <c r="AR9" s="814"/>
      <c r="AS9" s="814"/>
      <c r="AT9" s="814"/>
      <c r="AU9" s="815"/>
      <c r="AV9" s="815"/>
      <c r="AW9" s="815"/>
      <c r="AX9" s="815"/>
      <c r="AY9" s="816"/>
      <c r="AZ9" s="254"/>
      <c r="BA9" s="254"/>
      <c r="BB9" s="254"/>
      <c r="BC9" s="254"/>
      <c r="BD9" s="254"/>
      <c r="BE9" s="255"/>
      <c r="BF9" s="255"/>
      <c r="BG9" s="255"/>
      <c r="BH9" s="255"/>
      <c r="BI9" s="255"/>
      <c r="BJ9" s="255"/>
      <c r="BK9" s="255"/>
      <c r="BL9" s="255"/>
      <c r="BM9" s="255"/>
      <c r="BN9" s="255"/>
      <c r="BO9" s="255"/>
      <c r="BP9" s="255"/>
      <c r="BQ9" s="264">
        <v>3</v>
      </c>
      <c r="BR9" s="265"/>
      <c r="BS9" s="817"/>
      <c r="BT9" s="818"/>
      <c r="BU9" s="818"/>
      <c r="BV9" s="818"/>
      <c r="BW9" s="818"/>
      <c r="BX9" s="818"/>
      <c r="BY9" s="818"/>
      <c r="BZ9" s="818"/>
      <c r="CA9" s="818"/>
      <c r="CB9" s="818"/>
      <c r="CC9" s="818"/>
      <c r="CD9" s="818"/>
      <c r="CE9" s="818"/>
      <c r="CF9" s="818"/>
      <c r="CG9" s="819"/>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33"/>
      <c r="DW9" s="834"/>
      <c r="DX9" s="834"/>
      <c r="DY9" s="834"/>
      <c r="DZ9" s="835"/>
      <c r="EA9" s="256"/>
    </row>
    <row r="10" spans="1:131" s="257" customFormat="1" ht="26.25" customHeight="1" x14ac:dyDescent="0.15">
      <c r="A10" s="263">
        <v>4</v>
      </c>
      <c r="B10" s="804"/>
      <c r="C10" s="805"/>
      <c r="D10" s="805"/>
      <c r="E10" s="805"/>
      <c r="F10" s="805"/>
      <c r="G10" s="805"/>
      <c r="H10" s="805"/>
      <c r="I10" s="805"/>
      <c r="J10" s="805"/>
      <c r="K10" s="805"/>
      <c r="L10" s="805"/>
      <c r="M10" s="805"/>
      <c r="N10" s="805"/>
      <c r="O10" s="805"/>
      <c r="P10" s="806"/>
      <c r="Q10" s="807"/>
      <c r="R10" s="808"/>
      <c r="S10" s="808"/>
      <c r="T10" s="808"/>
      <c r="U10" s="808"/>
      <c r="V10" s="808"/>
      <c r="W10" s="808"/>
      <c r="X10" s="808"/>
      <c r="Y10" s="808"/>
      <c r="Z10" s="808"/>
      <c r="AA10" s="808"/>
      <c r="AB10" s="808"/>
      <c r="AC10" s="808"/>
      <c r="AD10" s="808"/>
      <c r="AE10" s="809"/>
      <c r="AF10" s="810"/>
      <c r="AG10" s="811"/>
      <c r="AH10" s="811"/>
      <c r="AI10" s="811"/>
      <c r="AJ10" s="812"/>
      <c r="AK10" s="813"/>
      <c r="AL10" s="814"/>
      <c r="AM10" s="814"/>
      <c r="AN10" s="814"/>
      <c r="AO10" s="814"/>
      <c r="AP10" s="814"/>
      <c r="AQ10" s="814"/>
      <c r="AR10" s="814"/>
      <c r="AS10" s="814"/>
      <c r="AT10" s="814"/>
      <c r="AU10" s="815"/>
      <c r="AV10" s="815"/>
      <c r="AW10" s="815"/>
      <c r="AX10" s="815"/>
      <c r="AY10" s="816"/>
      <c r="AZ10" s="254"/>
      <c r="BA10" s="254"/>
      <c r="BB10" s="254"/>
      <c r="BC10" s="254"/>
      <c r="BD10" s="254"/>
      <c r="BE10" s="255"/>
      <c r="BF10" s="255"/>
      <c r="BG10" s="255"/>
      <c r="BH10" s="255"/>
      <c r="BI10" s="255"/>
      <c r="BJ10" s="255"/>
      <c r="BK10" s="255"/>
      <c r="BL10" s="255"/>
      <c r="BM10" s="255"/>
      <c r="BN10" s="255"/>
      <c r="BO10" s="255"/>
      <c r="BP10" s="255"/>
      <c r="BQ10" s="264">
        <v>4</v>
      </c>
      <c r="BR10" s="265"/>
      <c r="BS10" s="817"/>
      <c r="BT10" s="818"/>
      <c r="BU10" s="818"/>
      <c r="BV10" s="818"/>
      <c r="BW10" s="818"/>
      <c r="BX10" s="818"/>
      <c r="BY10" s="818"/>
      <c r="BZ10" s="818"/>
      <c r="CA10" s="818"/>
      <c r="CB10" s="818"/>
      <c r="CC10" s="818"/>
      <c r="CD10" s="818"/>
      <c r="CE10" s="818"/>
      <c r="CF10" s="818"/>
      <c r="CG10" s="819"/>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33"/>
      <c r="DW10" s="834"/>
      <c r="DX10" s="834"/>
      <c r="DY10" s="834"/>
      <c r="DZ10" s="835"/>
      <c r="EA10" s="256"/>
    </row>
    <row r="11" spans="1:131" s="257" customFormat="1" ht="26.25" customHeight="1" x14ac:dyDescent="0.15">
      <c r="A11" s="263">
        <v>5</v>
      </c>
      <c r="B11" s="804"/>
      <c r="C11" s="805"/>
      <c r="D11" s="805"/>
      <c r="E11" s="805"/>
      <c r="F11" s="805"/>
      <c r="G11" s="805"/>
      <c r="H11" s="805"/>
      <c r="I11" s="805"/>
      <c r="J11" s="805"/>
      <c r="K11" s="805"/>
      <c r="L11" s="805"/>
      <c r="M11" s="805"/>
      <c r="N11" s="805"/>
      <c r="O11" s="805"/>
      <c r="P11" s="806"/>
      <c r="Q11" s="807"/>
      <c r="R11" s="808"/>
      <c r="S11" s="808"/>
      <c r="T11" s="808"/>
      <c r="U11" s="808"/>
      <c r="V11" s="808"/>
      <c r="W11" s="808"/>
      <c r="X11" s="808"/>
      <c r="Y11" s="808"/>
      <c r="Z11" s="808"/>
      <c r="AA11" s="808"/>
      <c r="AB11" s="808"/>
      <c r="AC11" s="808"/>
      <c r="AD11" s="808"/>
      <c r="AE11" s="809"/>
      <c r="AF11" s="810"/>
      <c r="AG11" s="811"/>
      <c r="AH11" s="811"/>
      <c r="AI11" s="811"/>
      <c r="AJ11" s="812"/>
      <c r="AK11" s="813"/>
      <c r="AL11" s="814"/>
      <c r="AM11" s="814"/>
      <c r="AN11" s="814"/>
      <c r="AO11" s="814"/>
      <c r="AP11" s="814"/>
      <c r="AQ11" s="814"/>
      <c r="AR11" s="814"/>
      <c r="AS11" s="814"/>
      <c r="AT11" s="814"/>
      <c r="AU11" s="815"/>
      <c r="AV11" s="815"/>
      <c r="AW11" s="815"/>
      <c r="AX11" s="815"/>
      <c r="AY11" s="816"/>
      <c r="AZ11" s="254"/>
      <c r="BA11" s="254"/>
      <c r="BB11" s="254"/>
      <c r="BC11" s="254"/>
      <c r="BD11" s="254"/>
      <c r="BE11" s="255"/>
      <c r="BF11" s="255"/>
      <c r="BG11" s="255"/>
      <c r="BH11" s="255"/>
      <c r="BI11" s="255"/>
      <c r="BJ11" s="255"/>
      <c r="BK11" s="255"/>
      <c r="BL11" s="255"/>
      <c r="BM11" s="255"/>
      <c r="BN11" s="255"/>
      <c r="BO11" s="255"/>
      <c r="BP11" s="255"/>
      <c r="BQ11" s="264">
        <v>5</v>
      </c>
      <c r="BR11" s="265"/>
      <c r="BS11" s="817"/>
      <c r="BT11" s="818"/>
      <c r="BU11" s="818"/>
      <c r="BV11" s="818"/>
      <c r="BW11" s="818"/>
      <c r="BX11" s="818"/>
      <c r="BY11" s="818"/>
      <c r="BZ11" s="818"/>
      <c r="CA11" s="818"/>
      <c r="CB11" s="818"/>
      <c r="CC11" s="818"/>
      <c r="CD11" s="818"/>
      <c r="CE11" s="818"/>
      <c r="CF11" s="818"/>
      <c r="CG11" s="819"/>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33"/>
      <c r="DW11" s="834"/>
      <c r="DX11" s="834"/>
      <c r="DY11" s="834"/>
      <c r="DZ11" s="835"/>
      <c r="EA11" s="256"/>
    </row>
    <row r="12" spans="1:131" s="257" customFormat="1" ht="26.25" customHeight="1" x14ac:dyDescent="0.15">
      <c r="A12" s="263">
        <v>6</v>
      </c>
      <c r="B12" s="804"/>
      <c r="C12" s="805"/>
      <c r="D12" s="805"/>
      <c r="E12" s="805"/>
      <c r="F12" s="805"/>
      <c r="G12" s="805"/>
      <c r="H12" s="805"/>
      <c r="I12" s="805"/>
      <c r="J12" s="805"/>
      <c r="K12" s="805"/>
      <c r="L12" s="805"/>
      <c r="M12" s="805"/>
      <c r="N12" s="805"/>
      <c r="O12" s="805"/>
      <c r="P12" s="806"/>
      <c r="Q12" s="807"/>
      <c r="R12" s="808"/>
      <c r="S12" s="808"/>
      <c r="T12" s="808"/>
      <c r="U12" s="808"/>
      <c r="V12" s="808"/>
      <c r="W12" s="808"/>
      <c r="X12" s="808"/>
      <c r="Y12" s="808"/>
      <c r="Z12" s="808"/>
      <c r="AA12" s="808"/>
      <c r="AB12" s="808"/>
      <c r="AC12" s="808"/>
      <c r="AD12" s="808"/>
      <c r="AE12" s="809"/>
      <c r="AF12" s="810"/>
      <c r="AG12" s="811"/>
      <c r="AH12" s="811"/>
      <c r="AI12" s="811"/>
      <c r="AJ12" s="812"/>
      <c r="AK12" s="813"/>
      <c r="AL12" s="814"/>
      <c r="AM12" s="814"/>
      <c r="AN12" s="814"/>
      <c r="AO12" s="814"/>
      <c r="AP12" s="814"/>
      <c r="AQ12" s="814"/>
      <c r="AR12" s="814"/>
      <c r="AS12" s="814"/>
      <c r="AT12" s="814"/>
      <c r="AU12" s="815"/>
      <c r="AV12" s="815"/>
      <c r="AW12" s="815"/>
      <c r="AX12" s="815"/>
      <c r="AY12" s="816"/>
      <c r="AZ12" s="254"/>
      <c r="BA12" s="254"/>
      <c r="BB12" s="254"/>
      <c r="BC12" s="254"/>
      <c r="BD12" s="254"/>
      <c r="BE12" s="255"/>
      <c r="BF12" s="255"/>
      <c r="BG12" s="255"/>
      <c r="BH12" s="255"/>
      <c r="BI12" s="255"/>
      <c r="BJ12" s="255"/>
      <c r="BK12" s="255"/>
      <c r="BL12" s="255"/>
      <c r="BM12" s="255"/>
      <c r="BN12" s="255"/>
      <c r="BO12" s="255"/>
      <c r="BP12" s="255"/>
      <c r="BQ12" s="264">
        <v>6</v>
      </c>
      <c r="BR12" s="265"/>
      <c r="BS12" s="817"/>
      <c r="BT12" s="818"/>
      <c r="BU12" s="818"/>
      <c r="BV12" s="818"/>
      <c r="BW12" s="818"/>
      <c r="BX12" s="818"/>
      <c r="BY12" s="818"/>
      <c r="BZ12" s="818"/>
      <c r="CA12" s="818"/>
      <c r="CB12" s="818"/>
      <c r="CC12" s="818"/>
      <c r="CD12" s="818"/>
      <c r="CE12" s="818"/>
      <c r="CF12" s="818"/>
      <c r="CG12" s="819"/>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33"/>
      <c r="DW12" s="834"/>
      <c r="DX12" s="834"/>
      <c r="DY12" s="834"/>
      <c r="DZ12" s="835"/>
      <c r="EA12" s="256"/>
    </row>
    <row r="13" spans="1:131" s="257" customFormat="1" ht="26.25" customHeight="1" x14ac:dyDescent="0.15">
      <c r="A13" s="263">
        <v>7</v>
      </c>
      <c r="B13" s="804"/>
      <c r="C13" s="805"/>
      <c r="D13" s="805"/>
      <c r="E13" s="805"/>
      <c r="F13" s="805"/>
      <c r="G13" s="805"/>
      <c r="H13" s="805"/>
      <c r="I13" s="805"/>
      <c r="J13" s="805"/>
      <c r="K13" s="805"/>
      <c r="L13" s="805"/>
      <c r="M13" s="805"/>
      <c r="N13" s="805"/>
      <c r="O13" s="805"/>
      <c r="P13" s="806"/>
      <c r="Q13" s="807"/>
      <c r="R13" s="808"/>
      <c r="S13" s="808"/>
      <c r="T13" s="808"/>
      <c r="U13" s="808"/>
      <c r="V13" s="808"/>
      <c r="W13" s="808"/>
      <c r="X13" s="808"/>
      <c r="Y13" s="808"/>
      <c r="Z13" s="808"/>
      <c r="AA13" s="808"/>
      <c r="AB13" s="808"/>
      <c r="AC13" s="808"/>
      <c r="AD13" s="808"/>
      <c r="AE13" s="809"/>
      <c r="AF13" s="810"/>
      <c r="AG13" s="811"/>
      <c r="AH13" s="811"/>
      <c r="AI13" s="811"/>
      <c r="AJ13" s="812"/>
      <c r="AK13" s="813"/>
      <c r="AL13" s="814"/>
      <c r="AM13" s="814"/>
      <c r="AN13" s="814"/>
      <c r="AO13" s="814"/>
      <c r="AP13" s="814"/>
      <c r="AQ13" s="814"/>
      <c r="AR13" s="814"/>
      <c r="AS13" s="814"/>
      <c r="AT13" s="814"/>
      <c r="AU13" s="815"/>
      <c r="AV13" s="815"/>
      <c r="AW13" s="815"/>
      <c r="AX13" s="815"/>
      <c r="AY13" s="816"/>
      <c r="AZ13" s="254"/>
      <c r="BA13" s="254"/>
      <c r="BB13" s="254"/>
      <c r="BC13" s="254"/>
      <c r="BD13" s="254"/>
      <c r="BE13" s="255"/>
      <c r="BF13" s="255"/>
      <c r="BG13" s="255"/>
      <c r="BH13" s="255"/>
      <c r="BI13" s="255"/>
      <c r="BJ13" s="255"/>
      <c r="BK13" s="255"/>
      <c r="BL13" s="255"/>
      <c r="BM13" s="255"/>
      <c r="BN13" s="255"/>
      <c r="BO13" s="255"/>
      <c r="BP13" s="255"/>
      <c r="BQ13" s="264">
        <v>7</v>
      </c>
      <c r="BR13" s="265"/>
      <c r="BS13" s="817"/>
      <c r="BT13" s="818"/>
      <c r="BU13" s="818"/>
      <c r="BV13" s="818"/>
      <c r="BW13" s="818"/>
      <c r="BX13" s="818"/>
      <c r="BY13" s="818"/>
      <c r="BZ13" s="818"/>
      <c r="CA13" s="818"/>
      <c r="CB13" s="818"/>
      <c r="CC13" s="818"/>
      <c r="CD13" s="818"/>
      <c r="CE13" s="818"/>
      <c r="CF13" s="818"/>
      <c r="CG13" s="819"/>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33"/>
      <c r="DW13" s="834"/>
      <c r="DX13" s="834"/>
      <c r="DY13" s="834"/>
      <c r="DZ13" s="835"/>
      <c r="EA13" s="256"/>
    </row>
    <row r="14" spans="1:131" s="257" customFormat="1" ht="26.25" customHeight="1" x14ac:dyDescent="0.15">
      <c r="A14" s="263">
        <v>8</v>
      </c>
      <c r="B14" s="804"/>
      <c r="C14" s="805"/>
      <c r="D14" s="805"/>
      <c r="E14" s="805"/>
      <c r="F14" s="805"/>
      <c r="G14" s="805"/>
      <c r="H14" s="805"/>
      <c r="I14" s="805"/>
      <c r="J14" s="805"/>
      <c r="K14" s="805"/>
      <c r="L14" s="805"/>
      <c r="M14" s="805"/>
      <c r="N14" s="805"/>
      <c r="O14" s="805"/>
      <c r="P14" s="806"/>
      <c r="Q14" s="807"/>
      <c r="R14" s="808"/>
      <c r="S14" s="808"/>
      <c r="T14" s="808"/>
      <c r="U14" s="808"/>
      <c r="V14" s="808"/>
      <c r="W14" s="808"/>
      <c r="X14" s="808"/>
      <c r="Y14" s="808"/>
      <c r="Z14" s="808"/>
      <c r="AA14" s="808"/>
      <c r="AB14" s="808"/>
      <c r="AC14" s="808"/>
      <c r="AD14" s="808"/>
      <c r="AE14" s="809"/>
      <c r="AF14" s="810"/>
      <c r="AG14" s="811"/>
      <c r="AH14" s="811"/>
      <c r="AI14" s="811"/>
      <c r="AJ14" s="812"/>
      <c r="AK14" s="813"/>
      <c r="AL14" s="814"/>
      <c r="AM14" s="814"/>
      <c r="AN14" s="814"/>
      <c r="AO14" s="814"/>
      <c r="AP14" s="814"/>
      <c r="AQ14" s="814"/>
      <c r="AR14" s="814"/>
      <c r="AS14" s="814"/>
      <c r="AT14" s="814"/>
      <c r="AU14" s="815"/>
      <c r="AV14" s="815"/>
      <c r="AW14" s="815"/>
      <c r="AX14" s="815"/>
      <c r="AY14" s="816"/>
      <c r="AZ14" s="254"/>
      <c r="BA14" s="254"/>
      <c r="BB14" s="254"/>
      <c r="BC14" s="254"/>
      <c r="BD14" s="254"/>
      <c r="BE14" s="255"/>
      <c r="BF14" s="255"/>
      <c r="BG14" s="255"/>
      <c r="BH14" s="255"/>
      <c r="BI14" s="255"/>
      <c r="BJ14" s="255"/>
      <c r="BK14" s="255"/>
      <c r="BL14" s="255"/>
      <c r="BM14" s="255"/>
      <c r="BN14" s="255"/>
      <c r="BO14" s="255"/>
      <c r="BP14" s="255"/>
      <c r="BQ14" s="264">
        <v>8</v>
      </c>
      <c r="BR14" s="265"/>
      <c r="BS14" s="817"/>
      <c r="BT14" s="818"/>
      <c r="BU14" s="818"/>
      <c r="BV14" s="818"/>
      <c r="BW14" s="818"/>
      <c r="BX14" s="818"/>
      <c r="BY14" s="818"/>
      <c r="BZ14" s="818"/>
      <c r="CA14" s="818"/>
      <c r="CB14" s="818"/>
      <c r="CC14" s="818"/>
      <c r="CD14" s="818"/>
      <c r="CE14" s="818"/>
      <c r="CF14" s="818"/>
      <c r="CG14" s="819"/>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33"/>
      <c r="DW14" s="834"/>
      <c r="DX14" s="834"/>
      <c r="DY14" s="834"/>
      <c r="DZ14" s="835"/>
      <c r="EA14" s="256"/>
    </row>
    <row r="15" spans="1:131" s="257" customFormat="1" ht="26.25" customHeight="1" x14ac:dyDescent="0.15">
      <c r="A15" s="263">
        <v>9</v>
      </c>
      <c r="B15" s="804"/>
      <c r="C15" s="805"/>
      <c r="D15" s="805"/>
      <c r="E15" s="805"/>
      <c r="F15" s="805"/>
      <c r="G15" s="805"/>
      <c r="H15" s="805"/>
      <c r="I15" s="805"/>
      <c r="J15" s="805"/>
      <c r="K15" s="805"/>
      <c r="L15" s="805"/>
      <c r="M15" s="805"/>
      <c r="N15" s="805"/>
      <c r="O15" s="805"/>
      <c r="P15" s="806"/>
      <c r="Q15" s="807"/>
      <c r="R15" s="808"/>
      <c r="S15" s="808"/>
      <c r="T15" s="808"/>
      <c r="U15" s="808"/>
      <c r="V15" s="808"/>
      <c r="W15" s="808"/>
      <c r="X15" s="808"/>
      <c r="Y15" s="808"/>
      <c r="Z15" s="808"/>
      <c r="AA15" s="808"/>
      <c r="AB15" s="808"/>
      <c r="AC15" s="808"/>
      <c r="AD15" s="808"/>
      <c r="AE15" s="809"/>
      <c r="AF15" s="810"/>
      <c r="AG15" s="811"/>
      <c r="AH15" s="811"/>
      <c r="AI15" s="811"/>
      <c r="AJ15" s="812"/>
      <c r="AK15" s="813"/>
      <c r="AL15" s="814"/>
      <c r="AM15" s="814"/>
      <c r="AN15" s="814"/>
      <c r="AO15" s="814"/>
      <c r="AP15" s="814"/>
      <c r="AQ15" s="814"/>
      <c r="AR15" s="814"/>
      <c r="AS15" s="814"/>
      <c r="AT15" s="814"/>
      <c r="AU15" s="815"/>
      <c r="AV15" s="815"/>
      <c r="AW15" s="815"/>
      <c r="AX15" s="815"/>
      <c r="AY15" s="816"/>
      <c r="AZ15" s="254"/>
      <c r="BA15" s="254"/>
      <c r="BB15" s="254"/>
      <c r="BC15" s="254"/>
      <c r="BD15" s="254"/>
      <c r="BE15" s="255"/>
      <c r="BF15" s="255"/>
      <c r="BG15" s="255"/>
      <c r="BH15" s="255"/>
      <c r="BI15" s="255"/>
      <c r="BJ15" s="255"/>
      <c r="BK15" s="255"/>
      <c r="BL15" s="255"/>
      <c r="BM15" s="255"/>
      <c r="BN15" s="255"/>
      <c r="BO15" s="255"/>
      <c r="BP15" s="255"/>
      <c r="BQ15" s="264">
        <v>9</v>
      </c>
      <c r="BR15" s="265"/>
      <c r="BS15" s="817"/>
      <c r="BT15" s="818"/>
      <c r="BU15" s="818"/>
      <c r="BV15" s="818"/>
      <c r="BW15" s="818"/>
      <c r="BX15" s="818"/>
      <c r="BY15" s="818"/>
      <c r="BZ15" s="818"/>
      <c r="CA15" s="818"/>
      <c r="CB15" s="818"/>
      <c r="CC15" s="818"/>
      <c r="CD15" s="818"/>
      <c r="CE15" s="818"/>
      <c r="CF15" s="818"/>
      <c r="CG15" s="819"/>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33"/>
      <c r="DW15" s="834"/>
      <c r="DX15" s="834"/>
      <c r="DY15" s="834"/>
      <c r="DZ15" s="835"/>
      <c r="EA15" s="256"/>
    </row>
    <row r="16" spans="1:131" s="257" customFormat="1" ht="26.25" customHeight="1" x14ac:dyDescent="0.15">
      <c r="A16" s="263">
        <v>10</v>
      </c>
      <c r="B16" s="804"/>
      <c r="C16" s="805"/>
      <c r="D16" s="805"/>
      <c r="E16" s="805"/>
      <c r="F16" s="805"/>
      <c r="G16" s="805"/>
      <c r="H16" s="805"/>
      <c r="I16" s="805"/>
      <c r="J16" s="805"/>
      <c r="K16" s="805"/>
      <c r="L16" s="805"/>
      <c r="M16" s="805"/>
      <c r="N16" s="805"/>
      <c r="O16" s="805"/>
      <c r="P16" s="806"/>
      <c r="Q16" s="807"/>
      <c r="R16" s="808"/>
      <c r="S16" s="808"/>
      <c r="T16" s="808"/>
      <c r="U16" s="808"/>
      <c r="V16" s="808"/>
      <c r="W16" s="808"/>
      <c r="X16" s="808"/>
      <c r="Y16" s="808"/>
      <c r="Z16" s="808"/>
      <c r="AA16" s="808"/>
      <c r="AB16" s="808"/>
      <c r="AC16" s="808"/>
      <c r="AD16" s="808"/>
      <c r="AE16" s="809"/>
      <c r="AF16" s="810"/>
      <c r="AG16" s="811"/>
      <c r="AH16" s="811"/>
      <c r="AI16" s="811"/>
      <c r="AJ16" s="812"/>
      <c r="AK16" s="813"/>
      <c r="AL16" s="814"/>
      <c r="AM16" s="814"/>
      <c r="AN16" s="814"/>
      <c r="AO16" s="814"/>
      <c r="AP16" s="814"/>
      <c r="AQ16" s="814"/>
      <c r="AR16" s="814"/>
      <c r="AS16" s="814"/>
      <c r="AT16" s="814"/>
      <c r="AU16" s="815"/>
      <c r="AV16" s="815"/>
      <c r="AW16" s="815"/>
      <c r="AX16" s="815"/>
      <c r="AY16" s="816"/>
      <c r="AZ16" s="254"/>
      <c r="BA16" s="254"/>
      <c r="BB16" s="254"/>
      <c r="BC16" s="254"/>
      <c r="BD16" s="254"/>
      <c r="BE16" s="255"/>
      <c r="BF16" s="255"/>
      <c r="BG16" s="255"/>
      <c r="BH16" s="255"/>
      <c r="BI16" s="255"/>
      <c r="BJ16" s="255"/>
      <c r="BK16" s="255"/>
      <c r="BL16" s="255"/>
      <c r="BM16" s="255"/>
      <c r="BN16" s="255"/>
      <c r="BO16" s="255"/>
      <c r="BP16" s="255"/>
      <c r="BQ16" s="264">
        <v>10</v>
      </c>
      <c r="BR16" s="265"/>
      <c r="BS16" s="817"/>
      <c r="BT16" s="818"/>
      <c r="BU16" s="818"/>
      <c r="BV16" s="818"/>
      <c r="BW16" s="818"/>
      <c r="BX16" s="818"/>
      <c r="BY16" s="818"/>
      <c r="BZ16" s="818"/>
      <c r="CA16" s="818"/>
      <c r="CB16" s="818"/>
      <c r="CC16" s="818"/>
      <c r="CD16" s="818"/>
      <c r="CE16" s="818"/>
      <c r="CF16" s="818"/>
      <c r="CG16" s="819"/>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33"/>
      <c r="DW16" s="834"/>
      <c r="DX16" s="834"/>
      <c r="DY16" s="834"/>
      <c r="DZ16" s="835"/>
      <c r="EA16" s="256"/>
    </row>
    <row r="17" spans="1:131" s="257" customFormat="1" ht="26.25" customHeight="1" x14ac:dyDescent="0.15">
      <c r="A17" s="263">
        <v>11</v>
      </c>
      <c r="B17" s="804"/>
      <c r="C17" s="805"/>
      <c r="D17" s="805"/>
      <c r="E17" s="805"/>
      <c r="F17" s="805"/>
      <c r="G17" s="805"/>
      <c r="H17" s="805"/>
      <c r="I17" s="805"/>
      <c r="J17" s="805"/>
      <c r="K17" s="805"/>
      <c r="L17" s="805"/>
      <c r="M17" s="805"/>
      <c r="N17" s="805"/>
      <c r="O17" s="805"/>
      <c r="P17" s="806"/>
      <c r="Q17" s="807"/>
      <c r="R17" s="808"/>
      <c r="S17" s="808"/>
      <c r="T17" s="808"/>
      <c r="U17" s="808"/>
      <c r="V17" s="808"/>
      <c r="W17" s="808"/>
      <c r="X17" s="808"/>
      <c r="Y17" s="808"/>
      <c r="Z17" s="808"/>
      <c r="AA17" s="808"/>
      <c r="AB17" s="808"/>
      <c r="AC17" s="808"/>
      <c r="AD17" s="808"/>
      <c r="AE17" s="809"/>
      <c r="AF17" s="810"/>
      <c r="AG17" s="811"/>
      <c r="AH17" s="811"/>
      <c r="AI17" s="811"/>
      <c r="AJ17" s="812"/>
      <c r="AK17" s="813"/>
      <c r="AL17" s="814"/>
      <c r="AM17" s="814"/>
      <c r="AN17" s="814"/>
      <c r="AO17" s="814"/>
      <c r="AP17" s="814"/>
      <c r="AQ17" s="814"/>
      <c r="AR17" s="814"/>
      <c r="AS17" s="814"/>
      <c r="AT17" s="814"/>
      <c r="AU17" s="815"/>
      <c r="AV17" s="815"/>
      <c r="AW17" s="815"/>
      <c r="AX17" s="815"/>
      <c r="AY17" s="816"/>
      <c r="AZ17" s="254"/>
      <c r="BA17" s="254"/>
      <c r="BB17" s="254"/>
      <c r="BC17" s="254"/>
      <c r="BD17" s="254"/>
      <c r="BE17" s="255"/>
      <c r="BF17" s="255"/>
      <c r="BG17" s="255"/>
      <c r="BH17" s="255"/>
      <c r="BI17" s="255"/>
      <c r="BJ17" s="255"/>
      <c r="BK17" s="255"/>
      <c r="BL17" s="255"/>
      <c r="BM17" s="255"/>
      <c r="BN17" s="255"/>
      <c r="BO17" s="255"/>
      <c r="BP17" s="255"/>
      <c r="BQ17" s="264">
        <v>11</v>
      </c>
      <c r="BR17" s="265"/>
      <c r="BS17" s="817"/>
      <c r="BT17" s="818"/>
      <c r="BU17" s="818"/>
      <c r="BV17" s="818"/>
      <c r="BW17" s="818"/>
      <c r="BX17" s="818"/>
      <c r="BY17" s="818"/>
      <c r="BZ17" s="818"/>
      <c r="CA17" s="818"/>
      <c r="CB17" s="818"/>
      <c r="CC17" s="818"/>
      <c r="CD17" s="818"/>
      <c r="CE17" s="818"/>
      <c r="CF17" s="818"/>
      <c r="CG17" s="819"/>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33"/>
      <c r="DW17" s="834"/>
      <c r="DX17" s="834"/>
      <c r="DY17" s="834"/>
      <c r="DZ17" s="835"/>
      <c r="EA17" s="256"/>
    </row>
    <row r="18" spans="1:131" s="257" customFormat="1" ht="26.25" customHeight="1" x14ac:dyDescent="0.15">
      <c r="A18" s="263">
        <v>12</v>
      </c>
      <c r="B18" s="804"/>
      <c r="C18" s="805"/>
      <c r="D18" s="805"/>
      <c r="E18" s="805"/>
      <c r="F18" s="805"/>
      <c r="G18" s="805"/>
      <c r="H18" s="805"/>
      <c r="I18" s="805"/>
      <c r="J18" s="805"/>
      <c r="K18" s="805"/>
      <c r="L18" s="805"/>
      <c r="M18" s="805"/>
      <c r="N18" s="805"/>
      <c r="O18" s="805"/>
      <c r="P18" s="806"/>
      <c r="Q18" s="807"/>
      <c r="R18" s="808"/>
      <c r="S18" s="808"/>
      <c r="T18" s="808"/>
      <c r="U18" s="808"/>
      <c r="V18" s="808"/>
      <c r="W18" s="808"/>
      <c r="X18" s="808"/>
      <c r="Y18" s="808"/>
      <c r="Z18" s="808"/>
      <c r="AA18" s="808"/>
      <c r="AB18" s="808"/>
      <c r="AC18" s="808"/>
      <c r="AD18" s="808"/>
      <c r="AE18" s="809"/>
      <c r="AF18" s="810"/>
      <c r="AG18" s="811"/>
      <c r="AH18" s="811"/>
      <c r="AI18" s="811"/>
      <c r="AJ18" s="812"/>
      <c r="AK18" s="813"/>
      <c r="AL18" s="814"/>
      <c r="AM18" s="814"/>
      <c r="AN18" s="814"/>
      <c r="AO18" s="814"/>
      <c r="AP18" s="814"/>
      <c r="AQ18" s="814"/>
      <c r="AR18" s="814"/>
      <c r="AS18" s="814"/>
      <c r="AT18" s="814"/>
      <c r="AU18" s="815"/>
      <c r="AV18" s="815"/>
      <c r="AW18" s="815"/>
      <c r="AX18" s="815"/>
      <c r="AY18" s="816"/>
      <c r="AZ18" s="254"/>
      <c r="BA18" s="254"/>
      <c r="BB18" s="254"/>
      <c r="BC18" s="254"/>
      <c r="BD18" s="254"/>
      <c r="BE18" s="255"/>
      <c r="BF18" s="255"/>
      <c r="BG18" s="255"/>
      <c r="BH18" s="255"/>
      <c r="BI18" s="255"/>
      <c r="BJ18" s="255"/>
      <c r="BK18" s="255"/>
      <c r="BL18" s="255"/>
      <c r="BM18" s="255"/>
      <c r="BN18" s="255"/>
      <c r="BO18" s="255"/>
      <c r="BP18" s="255"/>
      <c r="BQ18" s="264">
        <v>12</v>
      </c>
      <c r="BR18" s="265"/>
      <c r="BS18" s="817"/>
      <c r="BT18" s="818"/>
      <c r="BU18" s="818"/>
      <c r="BV18" s="818"/>
      <c r="BW18" s="818"/>
      <c r="BX18" s="818"/>
      <c r="BY18" s="818"/>
      <c r="BZ18" s="818"/>
      <c r="CA18" s="818"/>
      <c r="CB18" s="818"/>
      <c r="CC18" s="818"/>
      <c r="CD18" s="818"/>
      <c r="CE18" s="818"/>
      <c r="CF18" s="818"/>
      <c r="CG18" s="819"/>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33"/>
      <c r="DW18" s="834"/>
      <c r="DX18" s="834"/>
      <c r="DY18" s="834"/>
      <c r="DZ18" s="835"/>
      <c r="EA18" s="256"/>
    </row>
    <row r="19" spans="1:131" s="257" customFormat="1" ht="26.25" customHeight="1" x14ac:dyDescent="0.15">
      <c r="A19" s="263">
        <v>13</v>
      </c>
      <c r="B19" s="804"/>
      <c r="C19" s="805"/>
      <c r="D19" s="805"/>
      <c r="E19" s="805"/>
      <c r="F19" s="805"/>
      <c r="G19" s="805"/>
      <c r="H19" s="805"/>
      <c r="I19" s="805"/>
      <c r="J19" s="805"/>
      <c r="K19" s="805"/>
      <c r="L19" s="805"/>
      <c r="M19" s="805"/>
      <c r="N19" s="805"/>
      <c r="O19" s="805"/>
      <c r="P19" s="806"/>
      <c r="Q19" s="807"/>
      <c r="R19" s="808"/>
      <c r="S19" s="808"/>
      <c r="T19" s="808"/>
      <c r="U19" s="808"/>
      <c r="V19" s="808"/>
      <c r="W19" s="808"/>
      <c r="X19" s="808"/>
      <c r="Y19" s="808"/>
      <c r="Z19" s="808"/>
      <c r="AA19" s="808"/>
      <c r="AB19" s="808"/>
      <c r="AC19" s="808"/>
      <c r="AD19" s="808"/>
      <c r="AE19" s="809"/>
      <c r="AF19" s="810"/>
      <c r="AG19" s="811"/>
      <c r="AH19" s="811"/>
      <c r="AI19" s="811"/>
      <c r="AJ19" s="812"/>
      <c r="AK19" s="813"/>
      <c r="AL19" s="814"/>
      <c r="AM19" s="814"/>
      <c r="AN19" s="814"/>
      <c r="AO19" s="814"/>
      <c r="AP19" s="814"/>
      <c r="AQ19" s="814"/>
      <c r="AR19" s="814"/>
      <c r="AS19" s="814"/>
      <c r="AT19" s="814"/>
      <c r="AU19" s="815"/>
      <c r="AV19" s="815"/>
      <c r="AW19" s="815"/>
      <c r="AX19" s="815"/>
      <c r="AY19" s="816"/>
      <c r="AZ19" s="254"/>
      <c r="BA19" s="254"/>
      <c r="BB19" s="254"/>
      <c r="BC19" s="254"/>
      <c r="BD19" s="254"/>
      <c r="BE19" s="255"/>
      <c r="BF19" s="255"/>
      <c r="BG19" s="255"/>
      <c r="BH19" s="255"/>
      <c r="BI19" s="255"/>
      <c r="BJ19" s="255"/>
      <c r="BK19" s="255"/>
      <c r="BL19" s="255"/>
      <c r="BM19" s="255"/>
      <c r="BN19" s="255"/>
      <c r="BO19" s="255"/>
      <c r="BP19" s="255"/>
      <c r="BQ19" s="264">
        <v>13</v>
      </c>
      <c r="BR19" s="265"/>
      <c r="BS19" s="817"/>
      <c r="BT19" s="818"/>
      <c r="BU19" s="818"/>
      <c r="BV19" s="818"/>
      <c r="BW19" s="818"/>
      <c r="BX19" s="818"/>
      <c r="BY19" s="818"/>
      <c r="BZ19" s="818"/>
      <c r="CA19" s="818"/>
      <c r="CB19" s="818"/>
      <c r="CC19" s="818"/>
      <c r="CD19" s="818"/>
      <c r="CE19" s="818"/>
      <c r="CF19" s="818"/>
      <c r="CG19" s="819"/>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33"/>
      <c r="DW19" s="834"/>
      <c r="DX19" s="834"/>
      <c r="DY19" s="834"/>
      <c r="DZ19" s="835"/>
      <c r="EA19" s="256"/>
    </row>
    <row r="20" spans="1:131" s="257" customFormat="1" ht="26.25" customHeight="1" x14ac:dyDescent="0.15">
      <c r="A20" s="263">
        <v>14</v>
      </c>
      <c r="B20" s="804"/>
      <c r="C20" s="805"/>
      <c r="D20" s="805"/>
      <c r="E20" s="805"/>
      <c r="F20" s="805"/>
      <c r="G20" s="805"/>
      <c r="H20" s="805"/>
      <c r="I20" s="805"/>
      <c r="J20" s="805"/>
      <c r="K20" s="805"/>
      <c r="L20" s="805"/>
      <c r="M20" s="805"/>
      <c r="N20" s="805"/>
      <c r="O20" s="805"/>
      <c r="P20" s="806"/>
      <c r="Q20" s="807"/>
      <c r="R20" s="808"/>
      <c r="S20" s="808"/>
      <c r="T20" s="808"/>
      <c r="U20" s="808"/>
      <c r="V20" s="808"/>
      <c r="W20" s="808"/>
      <c r="X20" s="808"/>
      <c r="Y20" s="808"/>
      <c r="Z20" s="808"/>
      <c r="AA20" s="808"/>
      <c r="AB20" s="808"/>
      <c r="AC20" s="808"/>
      <c r="AD20" s="808"/>
      <c r="AE20" s="809"/>
      <c r="AF20" s="810"/>
      <c r="AG20" s="811"/>
      <c r="AH20" s="811"/>
      <c r="AI20" s="811"/>
      <c r="AJ20" s="812"/>
      <c r="AK20" s="813"/>
      <c r="AL20" s="814"/>
      <c r="AM20" s="814"/>
      <c r="AN20" s="814"/>
      <c r="AO20" s="814"/>
      <c r="AP20" s="814"/>
      <c r="AQ20" s="814"/>
      <c r="AR20" s="814"/>
      <c r="AS20" s="814"/>
      <c r="AT20" s="814"/>
      <c r="AU20" s="815"/>
      <c r="AV20" s="815"/>
      <c r="AW20" s="815"/>
      <c r="AX20" s="815"/>
      <c r="AY20" s="816"/>
      <c r="AZ20" s="254"/>
      <c r="BA20" s="254"/>
      <c r="BB20" s="254"/>
      <c r="BC20" s="254"/>
      <c r="BD20" s="254"/>
      <c r="BE20" s="255"/>
      <c r="BF20" s="255"/>
      <c r="BG20" s="255"/>
      <c r="BH20" s="255"/>
      <c r="BI20" s="255"/>
      <c r="BJ20" s="255"/>
      <c r="BK20" s="255"/>
      <c r="BL20" s="255"/>
      <c r="BM20" s="255"/>
      <c r="BN20" s="255"/>
      <c r="BO20" s="255"/>
      <c r="BP20" s="255"/>
      <c r="BQ20" s="264">
        <v>14</v>
      </c>
      <c r="BR20" s="265"/>
      <c r="BS20" s="817"/>
      <c r="BT20" s="818"/>
      <c r="BU20" s="818"/>
      <c r="BV20" s="818"/>
      <c r="BW20" s="818"/>
      <c r="BX20" s="818"/>
      <c r="BY20" s="818"/>
      <c r="BZ20" s="818"/>
      <c r="CA20" s="818"/>
      <c r="CB20" s="818"/>
      <c r="CC20" s="818"/>
      <c r="CD20" s="818"/>
      <c r="CE20" s="818"/>
      <c r="CF20" s="818"/>
      <c r="CG20" s="819"/>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33"/>
      <c r="DW20" s="834"/>
      <c r="DX20" s="834"/>
      <c r="DY20" s="834"/>
      <c r="DZ20" s="835"/>
      <c r="EA20" s="256"/>
    </row>
    <row r="21" spans="1:131" s="257" customFormat="1" ht="26.25" customHeight="1" thickBot="1" x14ac:dyDescent="0.2">
      <c r="A21" s="263">
        <v>15</v>
      </c>
      <c r="B21" s="804"/>
      <c r="C21" s="805"/>
      <c r="D21" s="805"/>
      <c r="E21" s="805"/>
      <c r="F21" s="805"/>
      <c r="G21" s="805"/>
      <c r="H21" s="805"/>
      <c r="I21" s="805"/>
      <c r="J21" s="805"/>
      <c r="K21" s="805"/>
      <c r="L21" s="805"/>
      <c r="M21" s="805"/>
      <c r="N21" s="805"/>
      <c r="O21" s="805"/>
      <c r="P21" s="806"/>
      <c r="Q21" s="807"/>
      <c r="R21" s="808"/>
      <c r="S21" s="808"/>
      <c r="T21" s="808"/>
      <c r="U21" s="808"/>
      <c r="V21" s="808"/>
      <c r="W21" s="808"/>
      <c r="X21" s="808"/>
      <c r="Y21" s="808"/>
      <c r="Z21" s="808"/>
      <c r="AA21" s="808"/>
      <c r="AB21" s="808"/>
      <c r="AC21" s="808"/>
      <c r="AD21" s="808"/>
      <c r="AE21" s="809"/>
      <c r="AF21" s="810"/>
      <c r="AG21" s="811"/>
      <c r="AH21" s="811"/>
      <c r="AI21" s="811"/>
      <c r="AJ21" s="812"/>
      <c r="AK21" s="813"/>
      <c r="AL21" s="814"/>
      <c r="AM21" s="814"/>
      <c r="AN21" s="814"/>
      <c r="AO21" s="814"/>
      <c r="AP21" s="814"/>
      <c r="AQ21" s="814"/>
      <c r="AR21" s="814"/>
      <c r="AS21" s="814"/>
      <c r="AT21" s="814"/>
      <c r="AU21" s="815"/>
      <c r="AV21" s="815"/>
      <c r="AW21" s="815"/>
      <c r="AX21" s="815"/>
      <c r="AY21" s="816"/>
      <c r="AZ21" s="254"/>
      <c r="BA21" s="254"/>
      <c r="BB21" s="254"/>
      <c r="BC21" s="254"/>
      <c r="BD21" s="254"/>
      <c r="BE21" s="255"/>
      <c r="BF21" s="255"/>
      <c r="BG21" s="255"/>
      <c r="BH21" s="255"/>
      <c r="BI21" s="255"/>
      <c r="BJ21" s="255"/>
      <c r="BK21" s="255"/>
      <c r="BL21" s="255"/>
      <c r="BM21" s="255"/>
      <c r="BN21" s="255"/>
      <c r="BO21" s="255"/>
      <c r="BP21" s="255"/>
      <c r="BQ21" s="264">
        <v>15</v>
      </c>
      <c r="BR21" s="265"/>
      <c r="BS21" s="817"/>
      <c r="BT21" s="818"/>
      <c r="BU21" s="818"/>
      <c r="BV21" s="818"/>
      <c r="BW21" s="818"/>
      <c r="BX21" s="818"/>
      <c r="BY21" s="818"/>
      <c r="BZ21" s="818"/>
      <c r="CA21" s="818"/>
      <c r="CB21" s="818"/>
      <c r="CC21" s="818"/>
      <c r="CD21" s="818"/>
      <c r="CE21" s="818"/>
      <c r="CF21" s="818"/>
      <c r="CG21" s="819"/>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33"/>
      <c r="DW21" s="834"/>
      <c r="DX21" s="834"/>
      <c r="DY21" s="834"/>
      <c r="DZ21" s="835"/>
      <c r="EA21" s="256"/>
    </row>
    <row r="22" spans="1:131" s="257" customFormat="1" ht="26.25" customHeight="1" x14ac:dyDescent="0.15">
      <c r="A22" s="263">
        <v>16</v>
      </c>
      <c r="B22" s="804"/>
      <c r="C22" s="805"/>
      <c r="D22" s="805"/>
      <c r="E22" s="805"/>
      <c r="F22" s="805"/>
      <c r="G22" s="805"/>
      <c r="H22" s="805"/>
      <c r="I22" s="805"/>
      <c r="J22" s="805"/>
      <c r="K22" s="805"/>
      <c r="L22" s="805"/>
      <c r="M22" s="805"/>
      <c r="N22" s="805"/>
      <c r="O22" s="805"/>
      <c r="P22" s="806"/>
      <c r="Q22" s="836"/>
      <c r="R22" s="837"/>
      <c r="S22" s="837"/>
      <c r="T22" s="837"/>
      <c r="U22" s="837"/>
      <c r="V22" s="837"/>
      <c r="W22" s="837"/>
      <c r="X22" s="837"/>
      <c r="Y22" s="837"/>
      <c r="Z22" s="837"/>
      <c r="AA22" s="837"/>
      <c r="AB22" s="837"/>
      <c r="AC22" s="837"/>
      <c r="AD22" s="837"/>
      <c r="AE22" s="838"/>
      <c r="AF22" s="810"/>
      <c r="AG22" s="811"/>
      <c r="AH22" s="811"/>
      <c r="AI22" s="811"/>
      <c r="AJ22" s="812"/>
      <c r="AK22" s="851"/>
      <c r="AL22" s="852"/>
      <c r="AM22" s="852"/>
      <c r="AN22" s="852"/>
      <c r="AO22" s="852"/>
      <c r="AP22" s="852"/>
      <c r="AQ22" s="852"/>
      <c r="AR22" s="852"/>
      <c r="AS22" s="852"/>
      <c r="AT22" s="852"/>
      <c r="AU22" s="853"/>
      <c r="AV22" s="853"/>
      <c r="AW22" s="853"/>
      <c r="AX22" s="853"/>
      <c r="AY22" s="854"/>
      <c r="AZ22" s="855" t="s">
        <v>395</v>
      </c>
      <c r="BA22" s="855"/>
      <c r="BB22" s="855"/>
      <c r="BC22" s="855"/>
      <c r="BD22" s="856"/>
      <c r="BE22" s="255"/>
      <c r="BF22" s="255"/>
      <c r="BG22" s="255"/>
      <c r="BH22" s="255"/>
      <c r="BI22" s="255"/>
      <c r="BJ22" s="255"/>
      <c r="BK22" s="255"/>
      <c r="BL22" s="255"/>
      <c r="BM22" s="255"/>
      <c r="BN22" s="255"/>
      <c r="BO22" s="255"/>
      <c r="BP22" s="255"/>
      <c r="BQ22" s="264">
        <v>16</v>
      </c>
      <c r="BR22" s="265"/>
      <c r="BS22" s="817"/>
      <c r="BT22" s="818"/>
      <c r="BU22" s="818"/>
      <c r="BV22" s="818"/>
      <c r="BW22" s="818"/>
      <c r="BX22" s="818"/>
      <c r="BY22" s="818"/>
      <c r="BZ22" s="818"/>
      <c r="CA22" s="818"/>
      <c r="CB22" s="818"/>
      <c r="CC22" s="818"/>
      <c r="CD22" s="818"/>
      <c r="CE22" s="818"/>
      <c r="CF22" s="818"/>
      <c r="CG22" s="819"/>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33"/>
      <c r="DW22" s="834"/>
      <c r="DX22" s="834"/>
      <c r="DY22" s="834"/>
      <c r="DZ22" s="835"/>
      <c r="EA22" s="256"/>
    </row>
    <row r="23" spans="1:131" s="257" customFormat="1" ht="26.25" customHeight="1" thickBot="1" x14ac:dyDescent="0.2">
      <c r="A23" s="266" t="s">
        <v>396</v>
      </c>
      <c r="B23" s="839" t="s">
        <v>397</v>
      </c>
      <c r="C23" s="840"/>
      <c r="D23" s="840"/>
      <c r="E23" s="840"/>
      <c r="F23" s="840"/>
      <c r="G23" s="840"/>
      <c r="H23" s="840"/>
      <c r="I23" s="840"/>
      <c r="J23" s="840"/>
      <c r="K23" s="840"/>
      <c r="L23" s="840"/>
      <c r="M23" s="840"/>
      <c r="N23" s="840"/>
      <c r="O23" s="840"/>
      <c r="P23" s="841"/>
      <c r="Q23" s="842">
        <v>7869</v>
      </c>
      <c r="R23" s="843"/>
      <c r="S23" s="843"/>
      <c r="T23" s="843"/>
      <c r="U23" s="843"/>
      <c r="V23" s="843">
        <v>7504</v>
      </c>
      <c r="W23" s="843"/>
      <c r="X23" s="843"/>
      <c r="Y23" s="843"/>
      <c r="Z23" s="843"/>
      <c r="AA23" s="843">
        <v>365</v>
      </c>
      <c r="AB23" s="843"/>
      <c r="AC23" s="843"/>
      <c r="AD23" s="843"/>
      <c r="AE23" s="844"/>
      <c r="AF23" s="845">
        <v>171</v>
      </c>
      <c r="AG23" s="843"/>
      <c r="AH23" s="843"/>
      <c r="AI23" s="843"/>
      <c r="AJ23" s="846"/>
      <c r="AK23" s="847"/>
      <c r="AL23" s="848"/>
      <c r="AM23" s="848"/>
      <c r="AN23" s="848"/>
      <c r="AO23" s="848"/>
      <c r="AP23" s="843">
        <v>7031</v>
      </c>
      <c r="AQ23" s="843"/>
      <c r="AR23" s="843"/>
      <c r="AS23" s="843"/>
      <c r="AT23" s="843"/>
      <c r="AU23" s="849"/>
      <c r="AV23" s="849"/>
      <c r="AW23" s="849"/>
      <c r="AX23" s="849"/>
      <c r="AY23" s="850"/>
      <c r="AZ23" s="858" t="s">
        <v>398</v>
      </c>
      <c r="BA23" s="859"/>
      <c r="BB23" s="859"/>
      <c r="BC23" s="859"/>
      <c r="BD23" s="860"/>
      <c r="BE23" s="255"/>
      <c r="BF23" s="255"/>
      <c r="BG23" s="255"/>
      <c r="BH23" s="255"/>
      <c r="BI23" s="255"/>
      <c r="BJ23" s="255"/>
      <c r="BK23" s="255"/>
      <c r="BL23" s="255"/>
      <c r="BM23" s="255"/>
      <c r="BN23" s="255"/>
      <c r="BO23" s="255"/>
      <c r="BP23" s="255"/>
      <c r="BQ23" s="264">
        <v>17</v>
      </c>
      <c r="BR23" s="265"/>
      <c r="BS23" s="817"/>
      <c r="BT23" s="818"/>
      <c r="BU23" s="818"/>
      <c r="BV23" s="818"/>
      <c r="BW23" s="818"/>
      <c r="BX23" s="818"/>
      <c r="BY23" s="818"/>
      <c r="BZ23" s="818"/>
      <c r="CA23" s="818"/>
      <c r="CB23" s="818"/>
      <c r="CC23" s="818"/>
      <c r="CD23" s="818"/>
      <c r="CE23" s="818"/>
      <c r="CF23" s="818"/>
      <c r="CG23" s="819"/>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33"/>
      <c r="DW23" s="834"/>
      <c r="DX23" s="834"/>
      <c r="DY23" s="834"/>
      <c r="DZ23" s="835"/>
      <c r="EA23" s="256"/>
    </row>
    <row r="24" spans="1:131" s="257" customFormat="1" ht="26.25" customHeight="1" x14ac:dyDescent="0.15">
      <c r="A24" s="857" t="s">
        <v>399</v>
      </c>
      <c r="B24" s="857"/>
      <c r="C24" s="857"/>
      <c r="D24" s="857"/>
      <c r="E24" s="857"/>
      <c r="F24" s="857"/>
      <c r="G24" s="857"/>
      <c r="H24" s="857"/>
      <c r="I24" s="857"/>
      <c r="J24" s="857"/>
      <c r="K24" s="857"/>
      <c r="L24" s="857"/>
      <c r="M24" s="857"/>
      <c r="N24" s="857"/>
      <c r="O24" s="857"/>
      <c r="P24" s="857"/>
      <c r="Q24" s="857"/>
      <c r="R24" s="857"/>
      <c r="S24" s="857"/>
      <c r="T24" s="857"/>
      <c r="U24" s="857"/>
      <c r="V24" s="857"/>
      <c r="W24" s="857"/>
      <c r="X24" s="857"/>
      <c r="Y24" s="857"/>
      <c r="Z24" s="857"/>
      <c r="AA24" s="857"/>
      <c r="AB24" s="857"/>
      <c r="AC24" s="857"/>
      <c r="AD24" s="857"/>
      <c r="AE24" s="857"/>
      <c r="AF24" s="857"/>
      <c r="AG24" s="857"/>
      <c r="AH24" s="857"/>
      <c r="AI24" s="857"/>
      <c r="AJ24" s="857"/>
      <c r="AK24" s="857"/>
      <c r="AL24" s="857"/>
      <c r="AM24" s="857"/>
      <c r="AN24" s="857"/>
      <c r="AO24" s="857"/>
      <c r="AP24" s="857"/>
      <c r="AQ24" s="857"/>
      <c r="AR24" s="857"/>
      <c r="AS24" s="857"/>
      <c r="AT24" s="857"/>
      <c r="AU24" s="857"/>
      <c r="AV24" s="857"/>
      <c r="AW24" s="857"/>
      <c r="AX24" s="857"/>
      <c r="AY24" s="857"/>
      <c r="AZ24" s="254"/>
      <c r="BA24" s="254"/>
      <c r="BB24" s="254"/>
      <c r="BC24" s="254"/>
      <c r="BD24" s="254"/>
      <c r="BE24" s="255"/>
      <c r="BF24" s="255"/>
      <c r="BG24" s="255"/>
      <c r="BH24" s="255"/>
      <c r="BI24" s="255"/>
      <c r="BJ24" s="255"/>
      <c r="BK24" s="255"/>
      <c r="BL24" s="255"/>
      <c r="BM24" s="255"/>
      <c r="BN24" s="255"/>
      <c r="BO24" s="255"/>
      <c r="BP24" s="255"/>
      <c r="BQ24" s="264">
        <v>18</v>
      </c>
      <c r="BR24" s="265"/>
      <c r="BS24" s="817"/>
      <c r="BT24" s="818"/>
      <c r="BU24" s="818"/>
      <c r="BV24" s="818"/>
      <c r="BW24" s="818"/>
      <c r="BX24" s="818"/>
      <c r="BY24" s="818"/>
      <c r="BZ24" s="818"/>
      <c r="CA24" s="818"/>
      <c r="CB24" s="818"/>
      <c r="CC24" s="818"/>
      <c r="CD24" s="818"/>
      <c r="CE24" s="818"/>
      <c r="CF24" s="818"/>
      <c r="CG24" s="819"/>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33"/>
      <c r="DW24" s="834"/>
      <c r="DX24" s="834"/>
      <c r="DY24" s="834"/>
      <c r="DZ24" s="835"/>
      <c r="EA24" s="256"/>
    </row>
    <row r="25" spans="1:131" s="249" customFormat="1" ht="26.25" customHeight="1" thickBot="1" x14ac:dyDescent="0.2">
      <c r="A25" s="798" t="s">
        <v>400</v>
      </c>
      <c r="B25" s="798"/>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798"/>
      <c r="AA25" s="798"/>
      <c r="AB25" s="798"/>
      <c r="AC25" s="798"/>
      <c r="AD25" s="798"/>
      <c r="AE25" s="798"/>
      <c r="AF25" s="798"/>
      <c r="AG25" s="798"/>
      <c r="AH25" s="798"/>
      <c r="AI25" s="798"/>
      <c r="AJ25" s="798"/>
      <c r="AK25" s="798"/>
      <c r="AL25" s="798"/>
      <c r="AM25" s="798"/>
      <c r="AN25" s="798"/>
      <c r="AO25" s="798"/>
      <c r="AP25" s="798"/>
      <c r="AQ25" s="798"/>
      <c r="AR25" s="798"/>
      <c r="AS25" s="798"/>
      <c r="AT25" s="798"/>
      <c r="AU25" s="798"/>
      <c r="AV25" s="798"/>
      <c r="AW25" s="798"/>
      <c r="AX25" s="798"/>
      <c r="AY25" s="798"/>
      <c r="AZ25" s="798"/>
      <c r="BA25" s="798"/>
      <c r="BB25" s="798"/>
      <c r="BC25" s="798"/>
      <c r="BD25" s="798"/>
      <c r="BE25" s="798"/>
      <c r="BF25" s="798"/>
      <c r="BG25" s="798"/>
      <c r="BH25" s="798"/>
      <c r="BI25" s="798"/>
      <c r="BJ25" s="254"/>
      <c r="BK25" s="254"/>
      <c r="BL25" s="254"/>
      <c r="BM25" s="254"/>
      <c r="BN25" s="254"/>
      <c r="BO25" s="267"/>
      <c r="BP25" s="267"/>
      <c r="BQ25" s="264">
        <v>19</v>
      </c>
      <c r="BR25" s="265"/>
      <c r="BS25" s="817"/>
      <c r="BT25" s="818"/>
      <c r="BU25" s="818"/>
      <c r="BV25" s="818"/>
      <c r="BW25" s="818"/>
      <c r="BX25" s="818"/>
      <c r="BY25" s="818"/>
      <c r="BZ25" s="818"/>
      <c r="CA25" s="818"/>
      <c r="CB25" s="818"/>
      <c r="CC25" s="818"/>
      <c r="CD25" s="818"/>
      <c r="CE25" s="818"/>
      <c r="CF25" s="818"/>
      <c r="CG25" s="819"/>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33"/>
      <c r="DW25" s="834"/>
      <c r="DX25" s="834"/>
      <c r="DY25" s="834"/>
      <c r="DZ25" s="835"/>
      <c r="EA25" s="248"/>
    </row>
    <row r="26" spans="1:131" s="249" customFormat="1" ht="26.25" customHeight="1" x14ac:dyDescent="0.15">
      <c r="A26" s="789" t="s">
        <v>377</v>
      </c>
      <c r="B26" s="790"/>
      <c r="C26" s="790"/>
      <c r="D26" s="790"/>
      <c r="E26" s="790"/>
      <c r="F26" s="790"/>
      <c r="G26" s="790"/>
      <c r="H26" s="790"/>
      <c r="I26" s="790"/>
      <c r="J26" s="790"/>
      <c r="K26" s="790"/>
      <c r="L26" s="790"/>
      <c r="M26" s="790"/>
      <c r="N26" s="790"/>
      <c r="O26" s="790"/>
      <c r="P26" s="791"/>
      <c r="Q26" s="766" t="s">
        <v>401</v>
      </c>
      <c r="R26" s="767"/>
      <c r="S26" s="767"/>
      <c r="T26" s="767"/>
      <c r="U26" s="768"/>
      <c r="V26" s="766" t="s">
        <v>402</v>
      </c>
      <c r="W26" s="767"/>
      <c r="X26" s="767"/>
      <c r="Y26" s="767"/>
      <c r="Z26" s="768"/>
      <c r="AA26" s="766" t="s">
        <v>403</v>
      </c>
      <c r="AB26" s="767"/>
      <c r="AC26" s="767"/>
      <c r="AD26" s="767"/>
      <c r="AE26" s="767"/>
      <c r="AF26" s="861" t="s">
        <v>404</v>
      </c>
      <c r="AG26" s="862"/>
      <c r="AH26" s="862"/>
      <c r="AI26" s="862"/>
      <c r="AJ26" s="863"/>
      <c r="AK26" s="767" t="s">
        <v>405</v>
      </c>
      <c r="AL26" s="767"/>
      <c r="AM26" s="767"/>
      <c r="AN26" s="767"/>
      <c r="AO26" s="768"/>
      <c r="AP26" s="766" t="s">
        <v>406</v>
      </c>
      <c r="AQ26" s="767"/>
      <c r="AR26" s="767"/>
      <c r="AS26" s="767"/>
      <c r="AT26" s="768"/>
      <c r="AU26" s="766" t="s">
        <v>407</v>
      </c>
      <c r="AV26" s="767"/>
      <c r="AW26" s="767"/>
      <c r="AX26" s="767"/>
      <c r="AY26" s="768"/>
      <c r="AZ26" s="766" t="s">
        <v>408</v>
      </c>
      <c r="BA26" s="767"/>
      <c r="BB26" s="767"/>
      <c r="BC26" s="767"/>
      <c r="BD26" s="768"/>
      <c r="BE26" s="766" t="s">
        <v>384</v>
      </c>
      <c r="BF26" s="767"/>
      <c r="BG26" s="767"/>
      <c r="BH26" s="767"/>
      <c r="BI26" s="778"/>
      <c r="BJ26" s="254"/>
      <c r="BK26" s="254"/>
      <c r="BL26" s="254"/>
      <c r="BM26" s="254"/>
      <c r="BN26" s="254"/>
      <c r="BO26" s="267"/>
      <c r="BP26" s="267"/>
      <c r="BQ26" s="264">
        <v>20</v>
      </c>
      <c r="BR26" s="265"/>
      <c r="BS26" s="817"/>
      <c r="BT26" s="818"/>
      <c r="BU26" s="818"/>
      <c r="BV26" s="818"/>
      <c r="BW26" s="818"/>
      <c r="BX26" s="818"/>
      <c r="BY26" s="818"/>
      <c r="BZ26" s="818"/>
      <c r="CA26" s="818"/>
      <c r="CB26" s="818"/>
      <c r="CC26" s="818"/>
      <c r="CD26" s="818"/>
      <c r="CE26" s="818"/>
      <c r="CF26" s="818"/>
      <c r="CG26" s="819"/>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33"/>
      <c r="DW26" s="834"/>
      <c r="DX26" s="834"/>
      <c r="DY26" s="834"/>
      <c r="DZ26" s="835"/>
      <c r="EA26" s="248"/>
    </row>
    <row r="27" spans="1:131" s="249" customFormat="1" ht="26.25" customHeight="1" thickBot="1" x14ac:dyDescent="0.2">
      <c r="A27" s="792"/>
      <c r="B27" s="793"/>
      <c r="C27" s="793"/>
      <c r="D27" s="793"/>
      <c r="E27" s="793"/>
      <c r="F27" s="793"/>
      <c r="G27" s="793"/>
      <c r="H27" s="793"/>
      <c r="I27" s="793"/>
      <c r="J27" s="793"/>
      <c r="K27" s="793"/>
      <c r="L27" s="793"/>
      <c r="M27" s="793"/>
      <c r="N27" s="793"/>
      <c r="O27" s="793"/>
      <c r="P27" s="794"/>
      <c r="Q27" s="769"/>
      <c r="R27" s="770"/>
      <c r="S27" s="770"/>
      <c r="T27" s="770"/>
      <c r="U27" s="771"/>
      <c r="V27" s="769"/>
      <c r="W27" s="770"/>
      <c r="X27" s="770"/>
      <c r="Y27" s="770"/>
      <c r="Z27" s="771"/>
      <c r="AA27" s="769"/>
      <c r="AB27" s="770"/>
      <c r="AC27" s="770"/>
      <c r="AD27" s="770"/>
      <c r="AE27" s="770"/>
      <c r="AF27" s="864"/>
      <c r="AG27" s="865"/>
      <c r="AH27" s="865"/>
      <c r="AI27" s="865"/>
      <c r="AJ27" s="866"/>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9"/>
      <c r="BJ27" s="254"/>
      <c r="BK27" s="254"/>
      <c r="BL27" s="254"/>
      <c r="BM27" s="254"/>
      <c r="BN27" s="254"/>
      <c r="BO27" s="267"/>
      <c r="BP27" s="267"/>
      <c r="BQ27" s="264">
        <v>21</v>
      </c>
      <c r="BR27" s="265"/>
      <c r="BS27" s="817"/>
      <c r="BT27" s="818"/>
      <c r="BU27" s="818"/>
      <c r="BV27" s="818"/>
      <c r="BW27" s="818"/>
      <c r="BX27" s="818"/>
      <c r="BY27" s="818"/>
      <c r="BZ27" s="818"/>
      <c r="CA27" s="818"/>
      <c r="CB27" s="818"/>
      <c r="CC27" s="818"/>
      <c r="CD27" s="818"/>
      <c r="CE27" s="818"/>
      <c r="CF27" s="818"/>
      <c r="CG27" s="819"/>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33"/>
      <c r="DW27" s="834"/>
      <c r="DX27" s="834"/>
      <c r="DY27" s="834"/>
      <c r="DZ27" s="835"/>
      <c r="EA27" s="248"/>
    </row>
    <row r="28" spans="1:131" s="249" customFormat="1" ht="26.25" customHeight="1" thickTop="1" x14ac:dyDescent="0.15">
      <c r="A28" s="268">
        <v>1</v>
      </c>
      <c r="B28" s="780" t="s">
        <v>409</v>
      </c>
      <c r="C28" s="781"/>
      <c r="D28" s="781"/>
      <c r="E28" s="781"/>
      <c r="F28" s="781"/>
      <c r="G28" s="781"/>
      <c r="H28" s="781"/>
      <c r="I28" s="781"/>
      <c r="J28" s="781"/>
      <c r="K28" s="781"/>
      <c r="L28" s="781"/>
      <c r="M28" s="781"/>
      <c r="N28" s="781"/>
      <c r="O28" s="781"/>
      <c r="P28" s="782"/>
      <c r="Q28" s="871">
        <v>1690</v>
      </c>
      <c r="R28" s="872"/>
      <c r="S28" s="872"/>
      <c r="T28" s="872"/>
      <c r="U28" s="872"/>
      <c r="V28" s="872">
        <v>1538</v>
      </c>
      <c r="W28" s="872"/>
      <c r="X28" s="872"/>
      <c r="Y28" s="872"/>
      <c r="Z28" s="872"/>
      <c r="AA28" s="872">
        <v>151</v>
      </c>
      <c r="AB28" s="872"/>
      <c r="AC28" s="872"/>
      <c r="AD28" s="872"/>
      <c r="AE28" s="873"/>
      <c r="AF28" s="874">
        <v>151</v>
      </c>
      <c r="AG28" s="872"/>
      <c r="AH28" s="872"/>
      <c r="AI28" s="872"/>
      <c r="AJ28" s="875"/>
      <c r="AK28" s="876">
        <v>131</v>
      </c>
      <c r="AL28" s="867"/>
      <c r="AM28" s="867"/>
      <c r="AN28" s="867"/>
      <c r="AO28" s="867"/>
      <c r="AP28" s="867" t="s">
        <v>601</v>
      </c>
      <c r="AQ28" s="867"/>
      <c r="AR28" s="867"/>
      <c r="AS28" s="867"/>
      <c r="AT28" s="867"/>
      <c r="AU28" s="867" t="s">
        <v>601</v>
      </c>
      <c r="AV28" s="867"/>
      <c r="AW28" s="867"/>
      <c r="AX28" s="867"/>
      <c r="AY28" s="867"/>
      <c r="AZ28" s="868" t="s">
        <v>601</v>
      </c>
      <c r="BA28" s="868"/>
      <c r="BB28" s="868"/>
      <c r="BC28" s="868"/>
      <c r="BD28" s="868"/>
      <c r="BE28" s="869"/>
      <c r="BF28" s="869"/>
      <c r="BG28" s="869"/>
      <c r="BH28" s="869"/>
      <c r="BI28" s="870"/>
      <c r="BJ28" s="254"/>
      <c r="BK28" s="254"/>
      <c r="BL28" s="254"/>
      <c r="BM28" s="254"/>
      <c r="BN28" s="254"/>
      <c r="BO28" s="267"/>
      <c r="BP28" s="267"/>
      <c r="BQ28" s="264">
        <v>22</v>
      </c>
      <c r="BR28" s="265"/>
      <c r="BS28" s="817"/>
      <c r="BT28" s="818"/>
      <c r="BU28" s="818"/>
      <c r="BV28" s="818"/>
      <c r="BW28" s="818"/>
      <c r="BX28" s="818"/>
      <c r="BY28" s="818"/>
      <c r="BZ28" s="818"/>
      <c r="CA28" s="818"/>
      <c r="CB28" s="818"/>
      <c r="CC28" s="818"/>
      <c r="CD28" s="818"/>
      <c r="CE28" s="818"/>
      <c r="CF28" s="818"/>
      <c r="CG28" s="819"/>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33"/>
      <c r="DW28" s="834"/>
      <c r="DX28" s="834"/>
      <c r="DY28" s="834"/>
      <c r="DZ28" s="835"/>
      <c r="EA28" s="248"/>
    </row>
    <row r="29" spans="1:131" s="249" customFormat="1" ht="26.25" customHeight="1" x14ac:dyDescent="0.15">
      <c r="A29" s="268">
        <v>2</v>
      </c>
      <c r="B29" s="804" t="s">
        <v>410</v>
      </c>
      <c r="C29" s="805"/>
      <c r="D29" s="805"/>
      <c r="E29" s="805"/>
      <c r="F29" s="805"/>
      <c r="G29" s="805"/>
      <c r="H29" s="805"/>
      <c r="I29" s="805"/>
      <c r="J29" s="805"/>
      <c r="K29" s="805"/>
      <c r="L29" s="805"/>
      <c r="M29" s="805"/>
      <c r="N29" s="805"/>
      <c r="O29" s="805"/>
      <c r="P29" s="806"/>
      <c r="Q29" s="807">
        <v>183</v>
      </c>
      <c r="R29" s="808"/>
      <c r="S29" s="808"/>
      <c r="T29" s="808"/>
      <c r="U29" s="808"/>
      <c r="V29" s="808">
        <v>179</v>
      </c>
      <c r="W29" s="808"/>
      <c r="X29" s="808"/>
      <c r="Y29" s="808"/>
      <c r="Z29" s="808"/>
      <c r="AA29" s="808">
        <v>4</v>
      </c>
      <c r="AB29" s="808"/>
      <c r="AC29" s="808"/>
      <c r="AD29" s="808"/>
      <c r="AE29" s="809"/>
      <c r="AF29" s="810">
        <v>4</v>
      </c>
      <c r="AG29" s="811"/>
      <c r="AH29" s="811"/>
      <c r="AI29" s="811"/>
      <c r="AJ29" s="812"/>
      <c r="AK29" s="879">
        <v>50</v>
      </c>
      <c r="AL29" s="826"/>
      <c r="AM29" s="826"/>
      <c r="AN29" s="826"/>
      <c r="AO29" s="826"/>
      <c r="AP29" s="826" t="s">
        <v>601</v>
      </c>
      <c r="AQ29" s="826"/>
      <c r="AR29" s="826"/>
      <c r="AS29" s="826"/>
      <c r="AT29" s="826"/>
      <c r="AU29" s="826" t="s">
        <v>601</v>
      </c>
      <c r="AV29" s="826"/>
      <c r="AW29" s="826"/>
      <c r="AX29" s="826"/>
      <c r="AY29" s="826"/>
      <c r="AZ29" s="880" t="s">
        <v>601</v>
      </c>
      <c r="BA29" s="880"/>
      <c r="BB29" s="880"/>
      <c r="BC29" s="880"/>
      <c r="BD29" s="880"/>
      <c r="BE29" s="877"/>
      <c r="BF29" s="877"/>
      <c r="BG29" s="877"/>
      <c r="BH29" s="877"/>
      <c r="BI29" s="878"/>
      <c r="BJ29" s="254"/>
      <c r="BK29" s="254"/>
      <c r="BL29" s="254"/>
      <c r="BM29" s="254"/>
      <c r="BN29" s="254"/>
      <c r="BO29" s="267"/>
      <c r="BP29" s="267"/>
      <c r="BQ29" s="264">
        <v>23</v>
      </c>
      <c r="BR29" s="265"/>
      <c r="BS29" s="817"/>
      <c r="BT29" s="818"/>
      <c r="BU29" s="818"/>
      <c r="BV29" s="818"/>
      <c r="BW29" s="818"/>
      <c r="BX29" s="818"/>
      <c r="BY29" s="818"/>
      <c r="BZ29" s="818"/>
      <c r="CA29" s="818"/>
      <c r="CB29" s="818"/>
      <c r="CC29" s="818"/>
      <c r="CD29" s="818"/>
      <c r="CE29" s="818"/>
      <c r="CF29" s="818"/>
      <c r="CG29" s="819"/>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33"/>
      <c r="DW29" s="834"/>
      <c r="DX29" s="834"/>
      <c r="DY29" s="834"/>
      <c r="DZ29" s="835"/>
      <c r="EA29" s="248"/>
    </row>
    <row r="30" spans="1:131" s="249" customFormat="1" ht="26.25" customHeight="1" x14ac:dyDescent="0.15">
      <c r="A30" s="268">
        <v>3</v>
      </c>
      <c r="B30" s="804" t="s">
        <v>411</v>
      </c>
      <c r="C30" s="805"/>
      <c r="D30" s="805"/>
      <c r="E30" s="805"/>
      <c r="F30" s="805"/>
      <c r="G30" s="805"/>
      <c r="H30" s="805"/>
      <c r="I30" s="805"/>
      <c r="J30" s="805"/>
      <c r="K30" s="805"/>
      <c r="L30" s="805"/>
      <c r="M30" s="805"/>
      <c r="N30" s="805"/>
      <c r="O30" s="805"/>
      <c r="P30" s="806"/>
      <c r="Q30" s="807">
        <v>1210</v>
      </c>
      <c r="R30" s="808"/>
      <c r="S30" s="808"/>
      <c r="T30" s="808"/>
      <c r="U30" s="808"/>
      <c r="V30" s="808">
        <v>1188</v>
      </c>
      <c r="W30" s="808"/>
      <c r="X30" s="808"/>
      <c r="Y30" s="808"/>
      <c r="Z30" s="808"/>
      <c r="AA30" s="808">
        <v>22</v>
      </c>
      <c r="AB30" s="808"/>
      <c r="AC30" s="808"/>
      <c r="AD30" s="808"/>
      <c r="AE30" s="809"/>
      <c r="AF30" s="810">
        <v>22</v>
      </c>
      <c r="AG30" s="811"/>
      <c r="AH30" s="811"/>
      <c r="AI30" s="811"/>
      <c r="AJ30" s="812"/>
      <c r="AK30" s="879">
        <v>185</v>
      </c>
      <c r="AL30" s="826"/>
      <c r="AM30" s="826"/>
      <c r="AN30" s="826"/>
      <c r="AO30" s="826"/>
      <c r="AP30" s="826" t="s">
        <v>601</v>
      </c>
      <c r="AQ30" s="826"/>
      <c r="AR30" s="826"/>
      <c r="AS30" s="826"/>
      <c r="AT30" s="826"/>
      <c r="AU30" s="826" t="s">
        <v>601</v>
      </c>
      <c r="AV30" s="826"/>
      <c r="AW30" s="826"/>
      <c r="AX30" s="826"/>
      <c r="AY30" s="826"/>
      <c r="AZ30" s="880" t="s">
        <v>601</v>
      </c>
      <c r="BA30" s="880"/>
      <c r="BB30" s="880"/>
      <c r="BC30" s="880"/>
      <c r="BD30" s="880"/>
      <c r="BE30" s="877"/>
      <c r="BF30" s="877"/>
      <c r="BG30" s="877"/>
      <c r="BH30" s="877"/>
      <c r="BI30" s="878"/>
      <c r="BJ30" s="254"/>
      <c r="BK30" s="254"/>
      <c r="BL30" s="254"/>
      <c r="BM30" s="254"/>
      <c r="BN30" s="254"/>
      <c r="BO30" s="267"/>
      <c r="BP30" s="267"/>
      <c r="BQ30" s="264">
        <v>24</v>
      </c>
      <c r="BR30" s="265"/>
      <c r="BS30" s="817"/>
      <c r="BT30" s="818"/>
      <c r="BU30" s="818"/>
      <c r="BV30" s="818"/>
      <c r="BW30" s="818"/>
      <c r="BX30" s="818"/>
      <c r="BY30" s="818"/>
      <c r="BZ30" s="818"/>
      <c r="CA30" s="818"/>
      <c r="CB30" s="818"/>
      <c r="CC30" s="818"/>
      <c r="CD30" s="818"/>
      <c r="CE30" s="818"/>
      <c r="CF30" s="818"/>
      <c r="CG30" s="819"/>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33"/>
      <c r="DW30" s="834"/>
      <c r="DX30" s="834"/>
      <c r="DY30" s="834"/>
      <c r="DZ30" s="835"/>
      <c r="EA30" s="248"/>
    </row>
    <row r="31" spans="1:131" s="249" customFormat="1" ht="26.25" customHeight="1" x14ac:dyDescent="0.15">
      <c r="A31" s="268">
        <v>4</v>
      </c>
      <c r="B31" s="804" t="s">
        <v>412</v>
      </c>
      <c r="C31" s="805"/>
      <c r="D31" s="805"/>
      <c r="E31" s="805"/>
      <c r="F31" s="805"/>
      <c r="G31" s="805"/>
      <c r="H31" s="805"/>
      <c r="I31" s="805"/>
      <c r="J31" s="805"/>
      <c r="K31" s="805"/>
      <c r="L31" s="805"/>
      <c r="M31" s="805"/>
      <c r="N31" s="805"/>
      <c r="O31" s="805"/>
      <c r="P31" s="806"/>
      <c r="Q31" s="807">
        <v>98</v>
      </c>
      <c r="R31" s="808"/>
      <c r="S31" s="808"/>
      <c r="T31" s="808"/>
      <c r="U31" s="808"/>
      <c r="V31" s="808">
        <v>91</v>
      </c>
      <c r="W31" s="808"/>
      <c r="X31" s="808"/>
      <c r="Y31" s="808"/>
      <c r="Z31" s="808"/>
      <c r="AA31" s="808">
        <v>7</v>
      </c>
      <c r="AB31" s="808"/>
      <c r="AC31" s="808"/>
      <c r="AD31" s="808"/>
      <c r="AE31" s="809"/>
      <c r="AF31" s="810">
        <v>7</v>
      </c>
      <c r="AG31" s="811"/>
      <c r="AH31" s="811"/>
      <c r="AI31" s="811"/>
      <c r="AJ31" s="812"/>
      <c r="AK31" s="879" t="s">
        <v>602</v>
      </c>
      <c r="AL31" s="826"/>
      <c r="AM31" s="826"/>
      <c r="AN31" s="826"/>
      <c r="AO31" s="826"/>
      <c r="AP31" s="826" t="s">
        <v>601</v>
      </c>
      <c r="AQ31" s="826"/>
      <c r="AR31" s="826"/>
      <c r="AS31" s="826"/>
      <c r="AT31" s="826"/>
      <c r="AU31" s="826" t="s">
        <v>601</v>
      </c>
      <c r="AV31" s="826"/>
      <c r="AW31" s="826"/>
      <c r="AX31" s="826"/>
      <c r="AY31" s="826"/>
      <c r="AZ31" s="880" t="s">
        <v>601</v>
      </c>
      <c r="BA31" s="880"/>
      <c r="BB31" s="880"/>
      <c r="BC31" s="880"/>
      <c r="BD31" s="880"/>
      <c r="BE31" s="877"/>
      <c r="BF31" s="877"/>
      <c r="BG31" s="877"/>
      <c r="BH31" s="877"/>
      <c r="BI31" s="878"/>
      <c r="BJ31" s="254"/>
      <c r="BK31" s="254"/>
      <c r="BL31" s="254"/>
      <c r="BM31" s="254"/>
      <c r="BN31" s="254"/>
      <c r="BO31" s="267"/>
      <c r="BP31" s="267"/>
      <c r="BQ31" s="264">
        <v>25</v>
      </c>
      <c r="BR31" s="265"/>
      <c r="BS31" s="817"/>
      <c r="BT31" s="818"/>
      <c r="BU31" s="818"/>
      <c r="BV31" s="818"/>
      <c r="BW31" s="818"/>
      <c r="BX31" s="818"/>
      <c r="BY31" s="818"/>
      <c r="BZ31" s="818"/>
      <c r="CA31" s="818"/>
      <c r="CB31" s="818"/>
      <c r="CC31" s="818"/>
      <c r="CD31" s="818"/>
      <c r="CE31" s="818"/>
      <c r="CF31" s="818"/>
      <c r="CG31" s="819"/>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33"/>
      <c r="DW31" s="834"/>
      <c r="DX31" s="834"/>
      <c r="DY31" s="834"/>
      <c r="DZ31" s="835"/>
      <c r="EA31" s="248"/>
    </row>
    <row r="32" spans="1:131" s="249" customFormat="1" ht="26.25" customHeight="1" x14ac:dyDescent="0.15">
      <c r="A32" s="268">
        <v>5</v>
      </c>
      <c r="B32" s="804" t="s">
        <v>413</v>
      </c>
      <c r="C32" s="805"/>
      <c r="D32" s="805"/>
      <c r="E32" s="805"/>
      <c r="F32" s="805"/>
      <c r="G32" s="805"/>
      <c r="H32" s="805"/>
      <c r="I32" s="805"/>
      <c r="J32" s="805"/>
      <c r="K32" s="805"/>
      <c r="L32" s="805"/>
      <c r="M32" s="805"/>
      <c r="N32" s="805"/>
      <c r="O32" s="805"/>
      <c r="P32" s="806"/>
      <c r="Q32" s="807">
        <v>447</v>
      </c>
      <c r="R32" s="808"/>
      <c r="S32" s="808"/>
      <c r="T32" s="808"/>
      <c r="U32" s="808"/>
      <c r="V32" s="808">
        <v>440</v>
      </c>
      <c r="W32" s="808"/>
      <c r="X32" s="808"/>
      <c r="Y32" s="808"/>
      <c r="Z32" s="808"/>
      <c r="AA32" s="808">
        <v>7</v>
      </c>
      <c r="AB32" s="808"/>
      <c r="AC32" s="808"/>
      <c r="AD32" s="808"/>
      <c r="AE32" s="809"/>
      <c r="AF32" s="810">
        <v>925</v>
      </c>
      <c r="AG32" s="811"/>
      <c r="AH32" s="811"/>
      <c r="AI32" s="811"/>
      <c r="AJ32" s="812"/>
      <c r="AK32" s="879">
        <v>240</v>
      </c>
      <c r="AL32" s="826"/>
      <c r="AM32" s="826"/>
      <c r="AN32" s="826"/>
      <c r="AO32" s="826"/>
      <c r="AP32" s="826">
        <v>2223</v>
      </c>
      <c r="AQ32" s="826"/>
      <c r="AR32" s="826"/>
      <c r="AS32" s="826"/>
      <c r="AT32" s="826"/>
      <c r="AU32" s="826">
        <v>2223</v>
      </c>
      <c r="AV32" s="826"/>
      <c r="AW32" s="826"/>
      <c r="AX32" s="826"/>
      <c r="AY32" s="826"/>
      <c r="AZ32" s="880" t="s">
        <v>601</v>
      </c>
      <c r="BA32" s="880"/>
      <c r="BB32" s="880"/>
      <c r="BC32" s="880"/>
      <c r="BD32" s="880"/>
      <c r="BE32" s="877" t="s">
        <v>414</v>
      </c>
      <c r="BF32" s="877"/>
      <c r="BG32" s="877"/>
      <c r="BH32" s="877"/>
      <c r="BI32" s="878"/>
      <c r="BJ32" s="254"/>
      <c r="BK32" s="254"/>
      <c r="BL32" s="254"/>
      <c r="BM32" s="254"/>
      <c r="BN32" s="254"/>
      <c r="BO32" s="267"/>
      <c r="BP32" s="267"/>
      <c r="BQ32" s="264">
        <v>26</v>
      </c>
      <c r="BR32" s="265"/>
      <c r="BS32" s="817"/>
      <c r="BT32" s="818"/>
      <c r="BU32" s="818"/>
      <c r="BV32" s="818"/>
      <c r="BW32" s="818"/>
      <c r="BX32" s="818"/>
      <c r="BY32" s="818"/>
      <c r="BZ32" s="818"/>
      <c r="CA32" s="818"/>
      <c r="CB32" s="818"/>
      <c r="CC32" s="818"/>
      <c r="CD32" s="818"/>
      <c r="CE32" s="818"/>
      <c r="CF32" s="818"/>
      <c r="CG32" s="819"/>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33"/>
      <c r="DW32" s="834"/>
      <c r="DX32" s="834"/>
      <c r="DY32" s="834"/>
      <c r="DZ32" s="835"/>
      <c r="EA32" s="248"/>
    </row>
    <row r="33" spans="1:131" s="249" customFormat="1" ht="26.25" customHeight="1" x14ac:dyDescent="0.15">
      <c r="A33" s="268">
        <v>6</v>
      </c>
      <c r="B33" s="804" t="s">
        <v>415</v>
      </c>
      <c r="C33" s="805"/>
      <c r="D33" s="805"/>
      <c r="E33" s="805"/>
      <c r="F33" s="805"/>
      <c r="G33" s="805"/>
      <c r="H33" s="805"/>
      <c r="I33" s="805"/>
      <c r="J33" s="805"/>
      <c r="K33" s="805"/>
      <c r="L33" s="805"/>
      <c r="M33" s="805"/>
      <c r="N33" s="805"/>
      <c r="O33" s="805"/>
      <c r="P33" s="806"/>
      <c r="Q33" s="807">
        <v>449</v>
      </c>
      <c r="R33" s="808"/>
      <c r="S33" s="808"/>
      <c r="T33" s="808"/>
      <c r="U33" s="808"/>
      <c r="V33" s="808">
        <v>437</v>
      </c>
      <c r="W33" s="808"/>
      <c r="X33" s="808"/>
      <c r="Y33" s="808"/>
      <c r="Z33" s="808"/>
      <c r="AA33" s="808">
        <v>12</v>
      </c>
      <c r="AB33" s="808"/>
      <c r="AC33" s="808"/>
      <c r="AD33" s="808"/>
      <c r="AE33" s="809"/>
      <c r="AF33" s="810">
        <v>12</v>
      </c>
      <c r="AG33" s="811"/>
      <c r="AH33" s="811"/>
      <c r="AI33" s="811"/>
      <c r="AJ33" s="812"/>
      <c r="AK33" s="879">
        <v>213</v>
      </c>
      <c r="AL33" s="826"/>
      <c r="AM33" s="826"/>
      <c r="AN33" s="826"/>
      <c r="AO33" s="826"/>
      <c r="AP33" s="826">
        <v>2142</v>
      </c>
      <c r="AQ33" s="826"/>
      <c r="AR33" s="826"/>
      <c r="AS33" s="826"/>
      <c r="AT33" s="826"/>
      <c r="AU33" s="826">
        <v>2007</v>
      </c>
      <c r="AV33" s="826"/>
      <c r="AW33" s="826"/>
      <c r="AX33" s="826"/>
      <c r="AY33" s="826"/>
      <c r="AZ33" s="880" t="s">
        <v>601</v>
      </c>
      <c r="BA33" s="880"/>
      <c r="BB33" s="880"/>
      <c r="BC33" s="880"/>
      <c r="BD33" s="880"/>
      <c r="BE33" s="877" t="s">
        <v>416</v>
      </c>
      <c r="BF33" s="877"/>
      <c r="BG33" s="877"/>
      <c r="BH33" s="877"/>
      <c r="BI33" s="878"/>
      <c r="BJ33" s="254"/>
      <c r="BK33" s="254"/>
      <c r="BL33" s="254"/>
      <c r="BM33" s="254"/>
      <c r="BN33" s="254"/>
      <c r="BO33" s="267"/>
      <c r="BP33" s="267"/>
      <c r="BQ33" s="264">
        <v>27</v>
      </c>
      <c r="BR33" s="265"/>
      <c r="BS33" s="817"/>
      <c r="BT33" s="818"/>
      <c r="BU33" s="818"/>
      <c r="BV33" s="818"/>
      <c r="BW33" s="818"/>
      <c r="BX33" s="818"/>
      <c r="BY33" s="818"/>
      <c r="BZ33" s="818"/>
      <c r="CA33" s="818"/>
      <c r="CB33" s="818"/>
      <c r="CC33" s="818"/>
      <c r="CD33" s="818"/>
      <c r="CE33" s="818"/>
      <c r="CF33" s="818"/>
      <c r="CG33" s="819"/>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33"/>
      <c r="DW33" s="834"/>
      <c r="DX33" s="834"/>
      <c r="DY33" s="834"/>
      <c r="DZ33" s="835"/>
      <c r="EA33" s="248"/>
    </row>
    <row r="34" spans="1:131" s="249" customFormat="1" ht="26.25" customHeight="1" x14ac:dyDescent="0.15">
      <c r="A34" s="268">
        <v>7</v>
      </c>
      <c r="B34" s="804" t="s">
        <v>417</v>
      </c>
      <c r="C34" s="805"/>
      <c r="D34" s="805"/>
      <c r="E34" s="805"/>
      <c r="F34" s="805"/>
      <c r="G34" s="805"/>
      <c r="H34" s="805"/>
      <c r="I34" s="805"/>
      <c r="J34" s="805"/>
      <c r="K34" s="805"/>
      <c r="L34" s="805"/>
      <c r="M34" s="805"/>
      <c r="N34" s="805"/>
      <c r="O34" s="805"/>
      <c r="P34" s="806"/>
      <c r="Q34" s="807">
        <v>27</v>
      </c>
      <c r="R34" s="808"/>
      <c r="S34" s="808"/>
      <c r="T34" s="808"/>
      <c r="U34" s="808"/>
      <c r="V34" s="808">
        <v>25</v>
      </c>
      <c r="W34" s="808"/>
      <c r="X34" s="808"/>
      <c r="Y34" s="808"/>
      <c r="Z34" s="808"/>
      <c r="AA34" s="808">
        <v>2</v>
      </c>
      <c r="AB34" s="808"/>
      <c r="AC34" s="808"/>
      <c r="AD34" s="808"/>
      <c r="AE34" s="809"/>
      <c r="AF34" s="810">
        <v>2</v>
      </c>
      <c r="AG34" s="811"/>
      <c r="AH34" s="811"/>
      <c r="AI34" s="811"/>
      <c r="AJ34" s="812"/>
      <c r="AK34" s="879">
        <v>21</v>
      </c>
      <c r="AL34" s="826"/>
      <c r="AM34" s="826"/>
      <c r="AN34" s="826"/>
      <c r="AO34" s="826"/>
      <c r="AP34" s="826">
        <v>113</v>
      </c>
      <c r="AQ34" s="826"/>
      <c r="AR34" s="826"/>
      <c r="AS34" s="826"/>
      <c r="AT34" s="826"/>
      <c r="AU34" s="826">
        <v>102</v>
      </c>
      <c r="AV34" s="826"/>
      <c r="AW34" s="826"/>
      <c r="AX34" s="826"/>
      <c r="AY34" s="826"/>
      <c r="AZ34" s="880" t="s">
        <v>601</v>
      </c>
      <c r="BA34" s="880"/>
      <c r="BB34" s="880"/>
      <c r="BC34" s="880"/>
      <c r="BD34" s="880"/>
      <c r="BE34" s="877" t="s">
        <v>418</v>
      </c>
      <c r="BF34" s="877"/>
      <c r="BG34" s="877"/>
      <c r="BH34" s="877"/>
      <c r="BI34" s="878"/>
      <c r="BJ34" s="254"/>
      <c r="BK34" s="254"/>
      <c r="BL34" s="254"/>
      <c r="BM34" s="254"/>
      <c r="BN34" s="254"/>
      <c r="BO34" s="267"/>
      <c r="BP34" s="267"/>
      <c r="BQ34" s="264">
        <v>28</v>
      </c>
      <c r="BR34" s="265"/>
      <c r="BS34" s="817"/>
      <c r="BT34" s="818"/>
      <c r="BU34" s="818"/>
      <c r="BV34" s="818"/>
      <c r="BW34" s="818"/>
      <c r="BX34" s="818"/>
      <c r="BY34" s="818"/>
      <c r="BZ34" s="818"/>
      <c r="CA34" s="818"/>
      <c r="CB34" s="818"/>
      <c r="CC34" s="818"/>
      <c r="CD34" s="818"/>
      <c r="CE34" s="818"/>
      <c r="CF34" s="818"/>
      <c r="CG34" s="819"/>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33"/>
      <c r="DW34" s="834"/>
      <c r="DX34" s="834"/>
      <c r="DY34" s="834"/>
      <c r="DZ34" s="835"/>
      <c r="EA34" s="248"/>
    </row>
    <row r="35" spans="1:131" s="249" customFormat="1" ht="26.25" customHeight="1" x14ac:dyDescent="0.15">
      <c r="A35" s="268">
        <v>8</v>
      </c>
      <c r="B35" s="804"/>
      <c r="C35" s="805"/>
      <c r="D35" s="805"/>
      <c r="E35" s="805"/>
      <c r="F35" s="805"/>
      <c r="G35" s="805"/>
      <c r="H35" s="805"/>
      <c r="I35" s="805"/>
      <c r="J35" s="805"/>
      <c r="K35" s="805"/>
      <c r="L35" s="805"/>
      <c r="M35" s="805"/>
      <c r="N35" s="805"/>
      <c r="O35" s="805"/>
      <c r="P35" s="806"/>
      <c r="Q35" s="807"/>
      <c r="R35" s="808"/>
      <c r="S35" s="808"/>
      <c r="T35" s="808"/>
      <c r="U35" s="808"/>
      <c r="V35" s="808"/>
      <c r="W35" s="808"/>
      <c r="X35" s="808"/>
      <c r="Y35" s="808"/>
      <c r="Z35" s="808"/>
      <c r="AA35" s="808"/>
      <c r="AB35" s="808"/>
      <c r="AC35" s="808"/>
      <c r="AD35" s="808"/>
      <c r="AE35" s="809"/>
      <c r="AF35" s="810"/>
      <c r="AG35" s="811"/>
      <c r="AH35" s="811"/>
      <c r="AI35" s="811"/>
      <c r="AJ35" s="812"/>
      <c r="AK35" s="879"/>
      <c r="AL35" s="826"/>
      <c r="AM35" s="826"/>
      <c r="AN35" s="826"/>
      <c r="AO35" s="826"/>
      <c r="AP35" s="826"/>
      <c r="AQ35" s="826"/>
      <c r="AR35" s="826"/>
      <c r="AS35" s="826"/>
      <c r="AT35" s="826"/>
      <c r="AU35" s="826"/>
      <c r="AV35" s="826"/>
      <c r="AW35" s="826"/>
      <c r="AX35" s="826"/>
      <c r="AY35" s="826"/>
      <c r="AZ35" s="880"/>
      <c r="BA35" s="880"/>
      <c r="BB35" s="880"/>
      <c r="BC35" s="880"/>
      <c r="BD35" s="880"/>
      <c r="BE35" s="877"/>
      <c r="BF35" s="877"/>
      <c r="BG35" s="877"/>
      <c r="BH35" s="877"/>
      <c r="BI35" s="878"/>
      <c r="BJ35" s="254"/>
      <c r="BK35" s="254"/>
      <c r="BL35" s="254"/>
      <c r="BM35" s="254"/>
      <c r="BN35" s="254"/>
      <c r="BO35" s="267"/>
      <c r="BP35" s="267"/>
      <c r="BQ35" s="264">
        <v>29</v>
      </c>
      <c r="BR35" s="265"/>
      <c r="BS35" s="817"/>
      <c r="BT35" s="818"/>
      <c r="BU35" s="818"/>
      <c r="BV35" s="818"/>
      <c r="BW35" s="818"/>
      <c r="BX35" s="818"/>
      <c r="BY35" s="818"/>
      <c r="BZ35" s="818"/>
      <c r="CA35" s="818"/>
      <c r="CB35" s="818"/>
      <c r="CC35" s="818"/>
      <c r="CD35" s="818"/>
      <c r="CE35" s="818"/>
      <c r="CF35" s="818"/>
      <c r="CG35" s="819"/>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33"/>
      <c r="DW35" s="834"/>
      <c r="DX35" s="834"/>
      <c r="DY35" s="834"/>
      <c r="DZ35" s="835"/>
      <c r="EA35" s="248"/>
    </row>
    <row r="36" spans="1:131" s="249" customFormat="1" ht="26.25" customHeight="1" x14ac:dyDescent="0.15">
      <c r="A36" s="268">
        <v>9</v>
      </c>
      <c r="B36" s="804"/>
      <c r="C36" s="805"/>
      <c r="D36" s="805"/>
      <c r="E36" s="805"/>
      <c r="F36" s="805"/>
      <c r="G36" s="805"/>
      <c r="H36" s="805"/>
      <c r="I36" s="805"/>
      <c r="J36" s="805"/>
      <c r="K36" s="805"/>
      <c r="L36" s="805"/>
      <c r="M36" s="805"/>
      <c r="N36" s="805"/>
      <c r="O36" s="805"/>
      <c r="P36" s="806"/>
      <c r="Q36" s="807"/>
      <c r="R36" s="808"/>
      <c r="S36" s="808"/>
      <c r="T36" s="808"/>
      <c r="U36" s="808"/>
      <c r="V36" s="808"/>
      <c r="W36" s="808"/>
      <c r="X36" s="808"/>
      <c r="Y36" s="808"/>
      <c r="Z36" s="808"/>
      <c r="AA36" s="808"/>
      <c r="AB36" s="808"/>
      <c r="AC36" s="808"/>
      <c r="AD36" s="808"/>
      <c r="AE36" s="809"/>
      <c r="AF36" s="810"/>
      <c r="AG36" s="811"/>
      <c r="AH36" s="811"/>
      <c r="AI36" s="811"/>
      <c r="AJ36" s="812"/>
      <c r="AK36" s="879"/>
      <c r="AL36" s="826"/>
      <c r="AM36" s="826"/>
      <c r="AN36" s="826"/>
      <c r="AO36" s="826"/>
      <c r="AP36" s="826"/>
      <c r="AQ36" s="826"/>
      <c r="AR36" s="826"/>
      <c r="AS36" s="826"/>
      <c r="AT36" s="826"/>
      <c r="AU36" s="826"/>
      <c r="AV36" s="826"/>
      <c r="AW36" s="826"/>
      <c r="AX36" s="826"/>
      <c r="AY36" s="826"/>
      <c r="AZ36" s="880"/>
      <c r="BA36" s="880"/>
      <c r="BB36" s="880"/>
      <c r="BC36" s="880"/>
      <c r="BD36" s="880"/>
      <c r="BE36" s="877"/>
      <c r="BF36" s="877"/>
      <c r="BG36" s="877"/>
      <c r="BH36" s="877"/>
      <c r="BI36" s="878"/>
      <c r="BJ36" s="254"/>
      <c r="BK36" s="254"/>
      <c r="BL36" s="254"/>
      <c r="BM36" s="254"/>
      <c r="BN36" s="254"/>
      <c r="BO36" s="267"/>
      <c r="BP36" s="267"/>
      <c r="BQ36" s="264">
        <v>30</v>
      </c>
      <c r="BR36" s="265"/>
      <c r="BS36" s="817"/>
      <c r="BT36" s="818"/>
      <c r="BU36" s="818"/>
      <c r="BV36" s="818"/>
      <c r="BW36" s="818"/>
      <c r="BX36" s="818"/>
      <c r="BY36" s="818"/>
      <c r="BZ36" s="818"/>
      <c r="CA36" s="818"/>
      <c r="CB36" s="818"/>
      <c r="CC36" s="818"/>
      <c r="CD36" s="818"/>
      <c r="CE36" s="818"/>
      <c r="CF36" s="818"/>
      <c r="CG36" s="819"/>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33"/>
      <c r="DW36" s="834"/>
      <c r="DX36" s="834"/>
      <c r="DY36" s="834"/>
      <c r="DZ36" s="835"/>
      <c r="EA36" s="248"/>
    </row>
    <row r="37" spans="1:131" s="249" customFormat="1" ht="26.25" customHeight="1" x14ac:dyDescent="0.15">
      <c r="A37" s="268">
        <v>10</v>
      </c>
      <c r="B37" s="804"/>
      <c r="C37" s="805"/>
      <c r="D37" s="805"/>
      <c r="E37" s="805"/>
      <c r="F37" s="805"/>
      <c r="G37" s="805"/>
      <c r="H37" s="805"/>
      <c r="I37" s="805"/>
      <c r="J37" s="805"/>
      <c r="K37" s="805"/>
      <c r="L37" s="805"/>
      <c r="M37" s="805"/>
      <c r="N37" s="805"/>
      <c r="O37" s="805"/>
      <c r="P37" s="806"/>
      <c r="Q37" s="807"/>
      <c r="R37" s="808"/>
      <c r="S37" s="808"/>
      <c r="T37" s="808"/>
      <c r="U37" s="808"/>
      <c r="V37" s="808"/>
      <c r="W37" s="808"/>
      <c r="X37" s="808"/>
      <c r="Y37" s="808"/>
      <c r="Z37" s="808"/>
      <c r="AA37" s="808"/>
      <c r="AB37" s="808"/>
      <c r="AC37" s="808"/>
      <c r="AD37" s="808"/>
      <c r="AE37" s="809"/>
      <c r="AF37" s="810"/>
      <c r="AG37" s="811"/>
      <c r="AH37" s="811"/>
      <c r="AI37" s="811"/>
      <c r="AJ37" s="812"/>
      <c r="AK37" s="879"/>
      <c r="AL37" s="826"/>
      <c r="AM37" s="826"/>
      <c r="AN37" s="826"/>
      <c r="AO37" s="826"/>
      <c r="AP37" s="826"/>
      <c r="AQ37" s="826"/>
      <c r="AR37" s="826"/>
      <c r="AS37" s="826"/>
      <c r="AT37" s="826"/>
      <c r="AU37" s="826"/>
      <c r="AV37" s="826"/>
      <c r="AW37" s="826"/>
      <c r="AX37" s="826"/>
      <c r="AY37" s="826"/>
      <c r="AZ37" s="880"/>
      <c r="BA37" s="880"/>
      <c r="BB37" s="880"/>
      <c r="BC37" s="880"/>
      <c r="BD37" s="880"/>
      <c r="BE37" s="877"/>
      <c r="BF37" s="877"/>
      <c r="BG37" s="877"/>
      <c r="BH37" s="877"/>
      <c r="BI37" s="878"/>
      <c r="BJ37" s="254"/>
      <c r="BK37" s="254"/>
      <c r="BL37" s="254"/>
      <c r="BM37" s="254"/>
      <c r="BN37" s="254"/>
      <c r="BO37" s="267"/>
      <c r="BP37" s="267"/>
      <c r="BQ37" s="264">
        <v>31</v>
      </c>
      <c r="BR37" s="265"/>
      <c r="BS37" s="817"/>
      <c r="BT37" s="818"/>
      <c r="BU37" s="818"/>
      <c r="BV37" s="818"/>
      <c r="BW37" s="818"/>
      <c r="BX37" s="818"/>
      <c r="BY37" s="818"/>
      <c r="BZ37" s="818"/>
      <c r="CA37" s="818"/>
      <c r="CB37" s="818"/>
      <c r="CC37" s="818"/>
      <c r="CD37" s="818"/>
      <c r="CE37" s="818"/>
      <c r="CF37" s="818"/>
      <c r="CG37" s="819"/>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33"/>
      <c r="DW37" s="834"/>
      <c r="DX37" s="834"/>
      <c r="DY37" s="834"/>
      <c r="DZ37" s="835"/>
      <c r="EA37" s="248"/>
    </row>
    <row r="38" spans="1:131" s="249" customFormat="1" ht="26.25" customHeight="1" x14ac:dyDescent="0.15">
      <c r="A38" s="268">
        <v>11</v>
      </c>
      <c r="B38" s="804"/>
      <c r="C38" s="805"/>
      <c r="D38" s="805"/>
      <c r="E38" s="805"/>
      <c r="F38" s="805"/>
      <c r="G38" s="805"/>
      <c r="H38" s="805"/>
      <c r="I38" s="805"/>
      <c r="J38" s="805"/>
      <c r="K38" s="805"/>
      <c r="L38" s="805"/>
      <c r="M38" s="805"/>
      <c r="N38" s="805"/>
      <c r="O38" s="805"/>
      <c r="P38" s="806"/>
      <c r="Q38" s="807"/>
      <c r="R38" s="808"/>
      <c r="S38" s="808"/>
      <c r="T38" s="808"/>
      <c r="U38" s="808"/>
      <c r="V38" s="808"/>
      <c r="W38" s="808"/>
      <c r="X38" s="808"/>
      <c r="Y38" s="808"/>
      <c r="Z38" s="808"/>
      <c r="AA38" s="808"/>
      <c r="AB38" s="808"/>
      <c r="AC38" s="808"/>
      <c r="AD38" s="808"/>
      <c r="AE38" s="809"/>
      <c r="AF38" s="810"/>
      <c r="AG38" s="811"/>
      <c r="AH38" s="811"/>
      <c r="AI38" s="811"/>
      <c r="AJ38" s="812"/>
      <c r="AK38" s="879"/>
      <c r="AL38" s="826"/>
      <c r="AM38" s="826"/>
      <c r="AN38" s="826"/>
      <c r="AO38" s="826"/>
      <c r="AP38" s="826"/>
      <c r="AQ38" s="826"/>
      <c r="AR38" s="826"/>
      <c r="AS38" s="826"/>
      <c r="AT38" s="826"/>
      <c r="AU38" s="826"/>
      <c r="AV38" s="826"/>
      <c r="AW38" s="826"/>
      <c r="AX38" s="826"/>
      <c r="AY38" s="826"/>
      <c r="AZ38" s="880"/>
      <c r="BA38" s="880"/>
      <c r="BB38" s="880"/>
      <c r="BC38" s="880"/>
      <c r="BD38" s="880"/>
      <c r="BE38" s="877"/>
      <c r="BF38" s="877"/>
      <c r="BG38" s="877"/>
      <c r="BH38" s="877"/>
      <c r="BI38" s="878"/>
      <c r="BJ38" s="254"/>
      <c r="BK38" s="254"/>
      <c r="BL38" s="254"/>
      <c r="BM38" s="254"/>
      <c r="BN38" s="254"/>
      <c r="BO38" s="267"/>
      <c r="BP38" s="267"/>
      <c r="BQ38" s="264">
        <v>32</v>
      </c>
      <c r="BR38" s="265"/>
      <c r="BS38" s="817"/>
      <c r="BT38" s="818"/>
      <c r="BU38" s="818"/>
      <c r="BV38" s="818"/>
      <c r="BW38" s="818"/>
      <c r="BX38" s="818"/>
      <c r="BY38" s="818"/>
      <c r="BZ38" s="818"/>
      <c r="CA38" s="818"/>
      <c r="CB38" s="818"/>
      <c r="CC38" s="818"/>
      <c r="CD38" s="818"/>
      <c r="CE38" s="818"/>
      <c r="CF38" s="818"/>
      <c r="CG38" s="819"/>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33"/>
      <c r="DW38" s="834"/>
      <c r="DX38" s="834"/>
      <c r="DY38" s="834"/>
      <c r="DZ38" s="835"/>
      <c r="EA38" s="248"/>
    </row>
    <row r="39" spans="1:131" s="249" customFormat="1" ht="26.25" customHeight="1" x14ac:dyDescent="0.15">
      <c r="A39" s="268">
        <v>12</v>
      </c>
      <c r="B39" s="804"/>
      <c r="C39" s="805"/>
      <c r="D39" s="805"/>
      <c r="E39" s="805"/>
      <c r="F39" s="805"/>
      <c r="G39" s="805"/>
      <c r="H39" s="805"/>
      <c r="I39" s="805"/>
      <c r="J39" s="805"/>
      <c r="K39" s="805"/>
      <c r="L39" s="805"/>
      <c r="M39" s="805"/>
      <c r="N39" s="805"/>
      <c r="O39" s="805"/>
      <c r="P39" s="806"/>
      <c r="Q39" s="807"/>
      <c r="R39" s="808"/>
      <c r="S39" s="808"/>
      <c r="T39" s="808"/>
      <c r="U39" s="808"/>
      <c r="V39" s="808"/>
      <c r="W39" s="808"/>
      <c r="X39" s="808"/>
      <c r="Y39" s="808"/>
      <c r="Z39" s="808"/>
      <c r="AA39" s="808"/>
      <c r="AB39" s="808"/>
      <c r="AC39" s="808"/>
      <c r="AD39" s="808"/>
      <c r="AE39" s="809"/>
      <c r="AF39" s="810"/>
      <c r="AG39" s="811"/>
      <c r="AH39" s="811"/>
      <c r="AI39" s="811"/>
      <c r="AJ39" s="812"/>
      <c r="AK39" s="879"/>
      <c r="AL39" s="826"/>
      <c r="AM39" s="826"/>
      <c r="AN39" s="826"/>
      <c r="AO39" s="826"/>
      <c r="AP39" s="826"/>
      <c r="AQ39" s="826"/>
      <c r="AR39" s="826"/>
      <c r="AS39" s="826"/>
      <c r="AT39" s="826"/>
      <c r="AU39" s="826"/>
      <c r="AV39" s="826"/>
      <c r="AW39" s="826"/>
      <c r="AX39" s="826"/>
      <c r="AY39" s="826"/>
      <c r="AZ39" s="880"/>
      <c r="BA39" s="880"/>
      <c r="BB39" s="880"/>
      <c r="BC39" s="880"/>
      <c r="BD39" s="880"/>
      <c r="BE39" s="877"/>
      <c r="BF39" s="877"/>
      <c r="BG39" s="877"/>
      <c r="BH39" s="877"/>
      <c r="BI39" s="878"/>
      <c r="BJ39" s="254"/>
      <c r="BK39" s="254"/>
      <c r="BL39" s="254"/>
      <c r="BM39" s="254"/>
      <c r="BN39" s="254"/>
      <c r="BO39" s="267"/>
      <c r="BP39" s="267"/>
      <c r="BQ39" s="264">
        <v>33</v>
      </c>
      <c r="BR39" s="265"/>
      <c r="BS39" s="817"/>
      <c r="BT39" s="818"/>
      <c r="BU39" s="818"/>
      <c r="BV39" s="818"/>
      <c r="BW39" s="818"/>
      <c r="BX39" s="818"/>
      <c r="BY39" s="818"/>
      <c r="BZ39" s="818"/>
      <c r="CA39" s="818"/>
      <c r="CB39" s="818"/>
      <c r="CC39" s="818"/>
      <c r="CD39" s="818"/>
      <c r="CE39" s="818"/>
      <c r="CF39" s="818"/>
      <c r="CG39" s="819"/>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33"/>
      <c r="DW39" s="834"/>
      <c r="DX39" s="834"/>
      <c r="DY39" s="834"/>
      <c r="DZ39" s="835"/>
      <c r="EA39" s="248"/>
    </row>
    <row r="40" spans="1:131" s="249" customFormat="1" ht="26.25" customHeight="1" x14ac:dyDescent="0.15">
      <c r="A40" s="263">
        <v>13</v>
      </c>
      <c r="B40" s="804"/>
      <c r="C40" s="805"/>
      <c r="D40" s="805"/>
      <c r="E40" s="805"/>
      <c r="F40" s="805"/>
      <c r="G40" s="805"/>
      <c r="H40" s="805"/>
      <c r="I40" s="805"/>
      <c r="J40" s="805"/>
      <c r="K40" s="805"/>
      <c r="L40" s="805"/>
      <c r="M40" s="805"/>
      <c r="N40" s="805"/>
      <c r="O40" s="805"/>
      <c r="P40" s="806"/>
      <c r="Q40" s="807"/>
      <c r="R40" s="808"/>
      <c r="S40" s="808"/>
      <c r="T40" s="808"/>
      <c r="U40" s="808"/>
      <c r="V40" s="808"/>
      <c r="W40" s="808"/>
      <c r="X40" s="808"/>
      <c r="Y40" s="808"/>
      <c r="Z40" s="808"/>
      <c r="AA40" s="808"/>
      <c r="AB40" s="808"/>
      <c r="AC40" s="808"/>
      <c r="AD40" s="808"/>
      <c r="AE40" s="809"/>
      <c r="AF40" s="810"/>
      <c r="AG40" s="811"/>
      <c r="AH40" s="811"/>
      <c r="AI40" s="811"/>
      <c r="AJ40" s="812"/>
      <c r="AK40" s="879"/>
      <c r="AL40" s="826"/>
      <c r="AM40" s="826"/>
      <c r="AN40" s="826"/>
      <c r="AO40" s="826"/>
      <c r="AP40" s="826"/>
      <c r="AQ40" s="826"/>
      <c r="AR40" s="826"/>
      <c r="AS40" s="826"/>
      <c r="AT40" s="826"/>
      <c r="AU40" s="826"/>
      <c r="AV40" s="826"/>
      <c r="AW40" s="826"/>
      <c r="AX40" s="826"/>
      <c r="AY40" s="826"/>
      <c r="AZ40" s="880"/>
      <c r="BA40" s="880"/>
      <c r="BB40" s="880"/>
      <c r="BC40" s="880"/>
      <c r="BD40" s="880"/>
      <c r="BE40" s="877"/>
      <c r="BF40" s="877"/>
      <c r="BG40" s="877"/>
      <c r="BH40" s="877"/>
      <c r="BI40" s="878"/>
      <c r="BJ40" s="254"/>
      <c r="BK40" s="254"/>
      <c r="BL40" s="254"/>
      <c r="BM40" s="254"/>
      <c r="BN40" s="254"/>
      <c r="BO40" s="267"/>
      <c r="BP40" s="267"/>
      <c r="BQ40" s="264">
        <v>34</v>
      </c>
      <c r="BR40" s="265"/>
      <c r="BS40" s="817"/>
      <c r="BT40" s="818"/>
      <c r="BU40" s="818"/>
      <c r="BV40" s="818"/>
      <c r="BW40" s="818"/>
      <c r="BX40" s="818"/>
      <c r="BY40" s="818"/>
      <c r="BZ40" s="818"/>
      <c r="CA40" s="818"/>
      <c r="CB40" s="818"/>
      <c r="CC40" s="818"/>
      <c r="CD40" s="818"/>
      <c r="CE40" s="818"/>
      <c r="CF40" s="818"/>
      <c r="CG40" s="819"/>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33"/>
      <c r="DW40" s="834"/>
      <c r="DX40" s="834"/>
      <c r="DY40" s="834"/>
      <c r="DZ40" s="835"/>
      <c r="EA40" s="248"/>
    </row>
    <row r="41" spans="1:131" s="249" customFormat="1" ht="26.25" customHeight="1" x14ac:dyDescent="0.15">
      <c r="A41" s="263">
        <v>14</v>
      </c>
      <c r="B41" s="804"/>
      <c r="C41" s="805"/>
      <c r="D41" s="805"/>
      <c r="E41" s="805"/>
      <c r="F41" s="805"/>
      <c r="G41" s="805"/>
      <c r="H41" s="805"/>
      <c r="I41" s="805"/>
      <c r="J41" s="805"/>
      <c r="K41" s="805"/>
      <c r="L41" s="805"/>
      <c r="M41" s="805"/>
      <c r="N41" s="805"/>
      <c r="O41" s="805"/>
      <c r="P41" s="806"/>
      <c r="Q41" s="807"/>
      <c r="R41" s="808"/>
      <c r="S41" s="808"/>
      <c r="T41" s="808"/>
      <c r="U41" s="808"/>
      <c r="V41" s="808"/>
      <c r="W41" s="808"/>
      <c r="X41" s="808"/>
      <c r="Y41" s="808"/>
      <c r="Z41" s="808"/>
      <c r="AA41" s="808"/>
      <c r="AB41" s="808"/>
      <c r="AC41" s="808"/>
      <c r="AD41" s="808"/>
      <c r="AE41" s="809"/>
      <c r="AF41" s="810"/>
      <c r="AG41" s="811"/>
      <c r="AH41" s="811"/>
      <c r="AI41" s="811"/>
      <c r="AJ41" s="812"/>
      <c r="AK41" s="879"/>
      <c r="AL41" s="826"/>
      <c r="AM41" s="826"/>
      <c r="AN41" s="826"/>
      <c r="AO41" s="826"/>
      <c r="AP41" s="826"/>
      <c r="AQ41" s="826"/>
      <c r="AR41" s="826"/>
      <c r="AS41" s="826"/>
      <c r="AT41" s="826"/>
      <c r="AU41" s="826"/>
      <c r="AV41" s="826"/>
      <c r="AW41" s="826"/>
      <c r="AX41" s="826"/>
      <c r="AY41" s="826"/>
      <c r="AZ41" s="880"/>
      <c r="BA41" s="880"/>
      <c r="BB41" s="880"/>
      <c r="BC41" s="880"/>
      <c r="BD41" s="880"/>
      <c r="BE41" s="877"/>
      <c r="BF41" s="877"/>
      <c r="BG41" s="877"/>
      <c r="BH41" s="877"/>
      <c r="BI41" s="878"/>
      <c r="BJ41" s="254"/>
      <c r="BK41" s="254"/>
      <c r="BL41" s="254"/>
      <c r="BM41" s="254"/>
      <c r="BN41" s="254"/>
      <c r="BO41" s="267"/>
      <c r="BP41" s="267"/>
      <c r="BQ41" s="264">
        <v>35</v>
      </c>
      <c r="BR41" s="265"/>
      <c r="BS41" s="817"/>
      <c r="BT41" s="818"/>
      <c r="BU41" s="818"/>
      <c r="BV41" s="818"/>
      <c r="BW41" s="818"/>
      <c r="BX41" s="818"/>
      <c r="BY41" s="818"/>
      <c r="BZ41" s="818"/>
      <c r="CA41" s="818"/>
      <c r="CB41" s="818"/>
      <c r="CC41" s="818"/>
      <c r="CD41" s="818"/>
      <c r="CE41" s="818"/>
      <c r="CF41" s="818"/>
      <c r="CG41" s="819"/>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33"/>
      <c r="DW41" s="834"/>
      <c r="DX41" s="834"/>
      <c r="DY41" s="834"/>
      <c r="DZ41" s="835"/>
      <c r="EA41" s="248"/>
    </row>
    <row r="42" spans="1:131" s="249" customFormat="1" ht="26.25" customHeight="1" x14ac:dyDescent="0.15">
      <c r="A42" s="263">
        <v>15</v>
      </c>
      <c r="B42" s="804"/>
      <c r="C42" s="805"/>
      <c r="D42" s="805"/>
      <c r="E42" s="805"/>
      <c r="F42" s="805"/>
      <c r="G42" s="805"/>
      <c r="H42" s="805"/>
      <c r="I42" s="805"/>
      <c r="J42" s="805"/>
      <c r="K42" s="805"/>
      <c r="L42" s="805"/>
      <c r="M42" s="805"/>
      <c r="N42" s="805"/>
      <c r="O42" s="805"/>
      <c r="P42" s="806"/>
      <c r="Q42" s="807"/>
      <c r="R42" s="808"/>
      <c r="S42" s="808"/>
      <c r="T42" s="808"/>
      <c r="U42" s="808"/>
      <c r="V42" s="808"/>
      <c r="W42" s="808"/>
      <c r="X42" s="808"/>
      <c r="Y42" s="808"/>
      <c r="Z42" s="808"/>
      <c r="AA42" s="808"/>
      <c r="AB42" s="808"/>
      <c r="AC42" s="808"/>
      <c r="AD42" s="808"/>
      <c r="AE42" s="809"/>
      <c r="AF42" s="810"/>
      <c r="AG42" s="811"/>
      <c r="AH42" s="811"/>
      <c r="AI42" s="811"/>
      <c r="AJ42" s="812"/>
      <c r="AK42" s="879"/>
      <c r="AL42" s="826"/>
      <c r="AM42" s="826"/>
      <c r="AN42" s="826"/>
      <c r="AO42" s="826"/>
      <c r="AP42" s="826"/>
      <c r="AQ42" s="826"/>
      <c r="AR42" s="826"/>
      <c r="AS42" s="826"/>
      <c r="AT42" s="826"/>
      <c r="AU42" s="826"/>
      <c r="AV42" s="826"/>
      <c r="AW42" s="826"/>
      <c r="AX42" s="826"/>
      <c r="AY42" s="826"/>
      <c r="AZ42" s="880"/>
      <c r="BA42" s="880"/>
      <c r="BB42" s="880"/>
      <c r="BC42" s="880"/>
      <c r="BD42" s="880"/>
      <c r="BE42" s="877"/>
      <c r="BF42" s="877"/>
      <c r="BG42" s="877"/>
      <c r="BH42" s="877"/>
      <c r="BI42" s="878"/>
      <c r="BJ42" s="254"/>
      <c r="BK42" s="254"/>
      <c r="BL42" s="254"/>
      <c r="BM42" s="254"/>
      <c r="BN42" s="254"/>
      <c r="BO42" s="267"/>
      <c r="BP42" s="267"/>
      <c r="BQ42" s="264">
        <v>36</v>
      </c>
      <c r="BR42" s="265"/>
      <c r="BS42" s="817"/>
      <c r="BT42" s="818"/>
      <c r="BU42" s="818"/>
      <c r="BV42" s="818"/>
      <c r="BW42" s="818"/>
      <c r="BX42" s="818"/>
      <c r="BY42" s="818"/>
      <c r="BZ42" s="818"/>
      <c r="CA42" s="818"/>
      <c r="CB42" s="818"/>
      <c r="CC42" s="818"/>
      <c r="CD42" s="818"/>
      <c r="CE42" s="818"/>
      <c r="CF42" s="818"/>
      <c r="CG42" s="819"/>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33"/>
      <c r="DW42" s="834"/>
      <c r="DX42" s="834"/>
      <c r="DY42" s="834"/>
      <c r="DZ42" s="835"/>
      <c r="EA42" s="248"/>
    </row>
    <row r="43" spans="1:131" s="249" customFormat="1" ht="26.25" customHeight="1" x14ac:dyDescent="0.15">
      <c r="A43" s="263">
        <v>16</v>
      </c>
      <c r="B43" s="804"/>
      <c r="C43" s="805"/>
      <c r="D43" s="805"/>
      <c r="E43" s="805"/>
      <c r="F43" s="805"/>
      <c r="G43" s="805"/>
      <c r="H43" s="805"/>
      <c r="I43" s="805"/>
      <c r="J43" s="805"/>
      <c r="K43" s="805"/>
      <c r="L43" s="805"/>
      <c r="M43" s="805"/>
      <c r="N43" s="805"/>
      <c r="O43" s="805"/>
      <c r="P43" s="806"/>
      <c r="Q43" s="807"/>
      <c r="R43" s="808"/>
      <c r="S43" s="808"/>
      <c r="T43" s="808"/>
      <c r="U43" s="808"/>
      <c r="V43" s="808"/>
      <c r="W43" s="808"/>
      <c r="X43" s="808"/>
      <c r="Y43" s="808"/>
      <c r="Z43" s="808"/>
      <c r="AA43" s="808"/>
      <c r="AB43" s="808"/>
      <c r="AC43" s="808"/>
      <c r="AD43" s="808"/>
      <c r="AE43" s="809"/>
      <c r="AF43" s="810"/>
      <c r="AG43" s="811"/>
      <c r="AH43" s="811"/>
      <c r="AI43" s="811"/>
      <c r="AJ43" s="812"/>
      <c r="AK43" s="879"/>
      <c r="AL43" s="826"/>
      <c r="AM43" s="826"/>
      <c r="AN43" s="826"/>
      <c r="AO43" s="826"/>
      <c r="AP43" s="826"/>
      <c r="AQ43" s="826"/>
      <c r="AR43" s="826"/>
      <c r="AS43" s="826"/>
      <c r="AT43" s="826"/>
      <c r="AU43" s="826"/>
      <c r="AV43" s="826"/>
      <c r="AW43" s="826"/>
      <c r="AX43" s="826"/>
      <c r="AY43" s="826"/>
      <c r="AZ43" s="880"/>
      <c r="BA43" s="880"/>
      <c r="BB43" s="880"/>
      <c r="BC43" s="880"/>
      <c r="BD43" s="880"/>
      <c r="BE43" s="877"/>
      <c r="BF43" s="877"/>
      <c r="BG43" s="877"/>
      <c r="BH43" s="877"/>
      <c r="BI43" s="878"/>
      <c r="BJ43" s="254"/>
      <c r="BK43" s="254"/>
      <c r="BL43" s="254"/>
      <c r="BM43" s="254"/>
      <c r="BN43" s="254"/>
      <c r="BO43" s="267"/>
      <c r="BP43" s="267"/>
      <c r="BQ43" s="264">
        <v>37</v>
      </c>
      <c r="BR43" s="265"/>
      <c r="BS43" s="817"/>
      <c r="BT43" s="818"/>
      <c r="BU43" s="818"/>
      <c r="BV43" s="818"/>
      <c r="BW43" s="818"/>
      <c r="BX43" s="818"/>
      <c r="BY43" s="818"/>
      <c r="BZ43" s="818"/>
      <c r="CA43" s="818"/>
      <c r="CB43" s="818"/>
      <c r="CC43" s="818"/>
      <c r="CD43" s="818"/>
      <c r="CE43" s="818"/>
      <c r="CF43" s="818"/>
      <c r="CG43" s="819"/>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33"/>
      <c r="DW43" s="834"/>
      <c r="DX43" s="834"/>
      <c r="DY43" s="834"/>
      <c r="DZ43" s="835"/>
      <c r="EA43" s="248"/>
    </row>
    <row r="44" spans="1:131" s="249" customFormat="1" ht="26.25" customHeight="1" x14ac:dyDescent="0.15">
      <c r="A44" s="263">
        <v>17</v>
      </c>
      <c r="B44" s="804"/>
      <c r="C44" s="805"/>
      <c r="D44" s="805"/>
      <c r="E44" s="805"/>
      <c r="F44" s="805"/>
      <c r="G44" s="805"/>
      <c r="H44" s="805"/>
      <c r="I44" s="805"/>
      <c r="J44" s="805"/>
      <c r="K44" s="805"/>
      <c r="L44" s="805"/>
      <c r="M44" s="805"/>
      <c r="N44" s="805"/>
      <c r="O44" s="805"/>
      <c r="P44" s="806"/>
      <c r="Q44" s="807"/>
      <c r="R44" s="808"/>
      <c r="S44" s="808"/>
      <c r="T44" s="808"/>
      <c r="U44" s="808"/>
      <c r="V44" s="808"/>
      <c r="W44" s="808"/>
      <c r="X44" s="808"/>
      <c r="Y44" s="808"/>
      <c r="Z44" s="808"/>
      <c r="AA44" s="808"/>
      <c r="AB44" s="808"/>
      <c r="AC44" s="808"/>
      <c r="AD44" s="808"/>
      <c r="AE44" s="809"/>
      <c r="AF44" s="810"/>
      <c r="AG44" s="811"/>
      <c r="AH44" s="811"/>
      <c r="AI44" s="811"/>
      <c r="AJ44" s="812"/>
      <c r="AK44" s="879"/>
      <c r="AL44" s="826"/>
      <c r="AM44" s="826"/>
      <c r="AN44" s="826"/>
      <c r="AO44" s="826"/>
      <c r="AP44" s="826"/>
      <c r="AQ44" s="826"/>
      <c r="AR44" s="826"/>
      <c r="AS44" s="826"/>
      <c r="AT44" s="826"/>
      <c r="AU44" s="826"/>
      <c r="AV44" s="826"/>
      <c r="AW44" s="826"/>
      <c r="AX44" s="826"/>
      <c r="AY44" s="826"/>
      <c r="AZ44" s="880"/>
      <c r="BA44" s="880"/>
      <c r="BB44" s="880"/>
      <c r="BC44" s="880"/>
      <c r="BD44" s="880"/>
      <c r="BE44" s="877"/>
      <c r="BF44" s="877"/>
      <c r="BG44" s="877"/>
      <c r="BH44" s="877"/>
      <c r="BI44" s="878"/>
      <c r="BJ44" s="254"/>
      <c r="BK44" s="254"/>
      <c r="BL44" s="254"/>
      <c r="BM44" s="254"/>
      <c r="BN44" s="254"/>
      <c r="BO44" s="267"/>
      <c r="BP44" s="267"/>
      <c r="BQ44" s="264">
        <v>38</v>
      </c>
      <c r="BR44" s="265"/>
      <c r="BS44" s="817"/>
      <c r="BT44" s="818"/>
      <c r="BU44" s="818"/>
      <c r="BV44" s="818"/>
      <c r="BW44" s="818"/>
      <c r="BX44" s="818"/>
      <c r="BY44" s="818"/>
      <c r="BZ44" s="818"/>
      <c r="CA44" s="818"/>
      <c r="CB44" s="818"/>
      <c r="CC44" s="818"/>
      <c r="CD44" s="818"/>
      <c r="CE44" s="818"/>
      <c r="CF44" s="818"/>
      <c r="CG44" s="819"/>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33"/>
      <c r="DW44" s="834"/>
      <c r="DX44" s="834"/>
      <c r="DY44" s="834"/>
      <c r="DZ44" s="835"/>
      <c r="EA44" s="248"/>
    </row>
    <row r="45" spans="1:131" s="249" customFormat="1" ht="26.25" customHeight="1" x14ac:dyDescent="0.15">
      <c r="A45" s="263">
        <v>18</v>
      </c>
      <c r="B45" s="804"/>
      <c r="C45" s="805"/>
      <c r="D45" s="805"/>
      <c r="E45" s="805"/>
      <c r="F45" s="805"/>
      <c r="G45" s="805"/>
      <c r="H45" s="805"/>
      <c r="I45" s="805"/>
      <c r="J45" s="805"/>
      <c r="K45" s="805"/>
      <c r="L45" s="805"/>
      <c r="M45" s="805"/>
      <c r="N45" s="805"/>
      <c r="O45" s="805"/>
      <c r="P45" s="806"/>
      <c r="Q45" s="807"/>
      <c r="R45" s="808"/>
      <c r="S45" s="808"/>
      <c r="T45" s="808"/>
      <c r="U45" s="808"/>
      <c r="V45" s="808"/>
      <c r="W45" s="808"/>
      <c r="X45" s="808"/>
      <c r="Y45" s="808"/>
      <c r="Z45" s="808"/>
      <c r="AA45" s="808"/>
      <c r="AB45" s="808"/>
      <c r="AC45" s="808"/>
      <c r="AD45" s="808"/>
      <c r="AE45" s="809"/>
      <c r="AF45" s="810"/>
      <c r="AG45" s="811"/>
      <c r="AH45" s="811"/>
      <c r="AI45" s="811"/>
      <c r="AJ45" s="812"/>
      <c r="AK45" s="879"/>
      <c r="AL45" s="826"/>
      <c r="AM45" s="826"/>
      <c r="AN45" s="826"/>
      <c r="AO45" s="826"/>
      <c r="AP45" s="826"/>
      <c r="AQ45" s="826"/>
      <c r="AR45" s="826"/>
      <c r="AS45" s="826"/>
      <c r="AT45" s="826"/>
      <c r="AU45" s="826"/>
      <c r="AV45" s="826"/>
      <c r="AW45" s="826"/>
      <c r="AX45" s="826"/>
      <c r="AY45" s="826"/>
      <c r="AZ45" s="880"/>
      <c r="BA45" s="880"/>
      <c r="BB45" s="880"/>
      <c r="BC45" s="880"/>
      <c r="BD45" s="880"/>
      <c r="BE45" s="877"/>
      <c r="BF45" s="877"/>
      <c r="BG45" s="877"/>
      <c r="BH45" s="877"/>
      <c r="BI45" s="878"/>
      <c r="BJ45" s="254"/>
      <c r="BK45" s="254"/>
      <c r="BL45" s="254"/>
      <c r="BM45" s="254"/>
      <c r="BN45" s="254"/>
      <c r="BO45" s="267"/>
      <c r="BP45" s="267"/>
      <c r="BQ45" s="264">
        <v>39</v>
      </c>
      <c r="BR45" s="265"/>
      <c r="BS45" s="817"/>
      <c r="BT45" s="818"/>
      <c r="BU45" s="818"/>
      <c r="BV45" s="818"/>
      <c r="BW45" s="818"/>
      <c r="BX45" s="818"/>
      <c r="BY45" s="818"/>
      <c r="BZ45" s="818"/>
      <c r="CA45" s="818"/>
      <c r="CB45" s="818"/>
      <c r="CC45" s="818"/>
      <c r="CD45" s="818"/>
      <c r="CE45" s="818"/>
      <c r="CF45" s="818"/>
      <c r="CG45" s="819"/>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33"/>
      <c r="DW45" s="834"/>
      <c r="DX45" s="834"/>
      <c r="DY45" s="834"/>
      <c r="DZ45" s="835"/>
      <c r="EA45" s="248"/>
    </row>
    <row r="46" spans="1:131" s="249" customFormat="1" ht="26.25" customHeight="1" x14ac:dyDescent="0.15">
      <c r="A46" s="263">
        <v>19</v>
      </c>
      <c r="B46" s="804"/>
      <c r="C46" s="805"/>
      <c r="D46" s="805"/>
      <c r="E46" s="805"/>
      <c r="F46" s="805"/>
      <c r="G46" s="805"/>
      <c r="H46" s="805"/>
      <c r="I46" s="805"/>
      <c r="J46" s="805"/>
      <c r="K46" s="805"/>
      <c r="L46" s="805"/>
      <c r="M46" s="805"/>
      <c r="N46" s="805"/>
      <c r="O46" s="805"/>
      <c r="P46" s="806"/>
      <c r="Q46" s="807"/>
      <c r="R46" s="808"/>
      <c r="S46" s="808"/>
      <c r="T46" s="808"/>
      <c r="U46" s="808"/>
      <c r="V46" s="808"/>
      <c r="W46" s="808"/>
      <c r="X46" s="808"/>
      <c r="Y46" s="808"/>
      <c r="Z46" s="808"/>
      <c r="AA46" s="808"/>
      <c r="AB46" s="808"/>
      <c r="AC46" s="808"/>
      <c r="AD46" s="808"/>
      <c r="AE46" s="809"/>
      <c r="AF46" s="810"/>
      <c r="AG46" s="811"/>
      <c r="AH46" s="811"/>
      <c r="AI46" s="811"/>
      <c r="AJ46" s="812"/>
      <c r="AK46" s="879"/>
      <c r="AL46" s="826"/>
      <c r="AM46" s="826"/>
      <c r="AN46" s="826"/>
      <c r="AO46" s="826"/>
      <c r="AP46" s="826"/>
      <c r="AQ46" s="826"/>
      <c r="AR46" s="826"/>
      <c r="AS46" s="826"/>
      <c r="AT46" s="826"/>
      <c r="AU46" s="826"/>
      <c r="AV46" s="826"/>
      <c r="AW46" s="826"/>
      <c r="AX46" s="826"/>
      <c r="AY46" s="826"/>
      <c r="AZ46" s="880"/>
      <c r="BA46" s="880"/>
      <c r="BB46" s="880"/>
      <c r="BC46" s="880"/>
      <c r="BD46" s="880"/>
      <c r="BE46" s="877"/>
      <c r="BF46" s="877"/>
      <c r="BG46" s="877"/>
      <c r="BH46" s="877"/>
      <c r="BI46" s="878"/>
      <c r="BJ46" s="254"/>
      <c r="BK46" s="254"/>
      <c r="BL46" s="254"/>
      <c r="BM46" s="254"/>
      <c r="BN46" s="254"/>
      <c r="BO46" s="267"/>
      <c r="BP46" s="267"/>
      <c r="BQ46" s="264">
        <v>40</v>
      </c>
      <c r="BR46" s="265"/>
      <c r="BS46" s="817"/>
      <c r="BT46" s="818"/>
      <c r="BU46" s="818"/>
      <c r="BV46" s="818"/>
      <c r="BW46" s="818"/>
      <c r="BX46" s="818"/>
      <c r="BY46" s="818"/>
      <c r="BZ46" s="818"/>
      <c r="CA46" s="818"/>
      <c r="CB46" s="818"/>
      <c r="CC46" s="818"/>
      <c r="CD46" s="818"/>
      <c r="CE46" s="818"/>
      <c r="CF46" s="818"/>
      <c r="CG46" s="819"/>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33"/>
      <c r="DW46" s="834"/>
      <c r="DX46" s="834"/>
      <c r="DY46" s="834"/>
      <c r="DZ46" s="835"/>
      <c r="EA46" s="248"/>
    </row>
    <row r="47" spans="1:131" s="249" customFormat="1" ht="26.25" customHeight="1" x14ac:dyDescent="0.15">
      <c r="A47" s="263">
        <v>20</v>
      </c>
      <c r="B47" s="804"/>
      <c r="C47" s="805"/>
      <c r="D47" s="805"/>
      <c r="E47" s="805"/>
      <c r="F47" s="805"/>
      <c r="G47" s="805"/>
      <c r="H47" s="805"/>
      <c r="I47" s="805"/>
      <c r="J47" s="805"/>
      <c r="K47" s="805"/>
      <c r="L47" s="805"/>
      <c r="M47" s="805"/>
      <c r="N47" s="805"/>
      <c r="O47" s="805"/>
      <c r="P47" s="806"/>
      <c r="Q47" s="807"/>
      <c r="R47" s="808"/>
      <c r="S47" s="808"/>
      <c r="T47" s="808"/>
      <c r="U47" s="808"/>
      <c r="V47" s="808"/>
      <c r="W47" s="808"/>
      <c r="X47" s="808"/>
      <c r="Y47" s="808"/>
      <c r="Z47" s="808"/>
      <c r="AA47" s="808"/>
      <c r="AB47" s="808"/>
      <c r="AC47" s="808"/>
      <c r="AD47" s="808"/>
      <c r="AE47" s="809"/>
      <c r="AF47" s="810"/>
      <c r="AG47" s="811"/>
      <c r="AH47" s="811"/>
      <c r="AI47" s="811"/>
      <c r="AJ47" s="812"/>
      <c r="AK47" s="879"/>
      <c r="AL47" s="826"/>
      <c r="AM47" s="826"/>
      <c r="AN47" s="826"/>
      <c r="AO47" s="826"/>
      <c r="AP47" s="826"/>
      <c r="AQ47" s="826"/>
      <c r="AR47" s="826"/>
      <c r="AS47" s="826"/>
      <c r="AT47" s="826"/>
      <c r="AU47" s="826"/>
      <c r="AV47" s="826"/>
      <c r="AW47" s="826"/>
      <c r="AX47" s="826"/>
      <c r="AY47" s="826"/>
      <c r="AZ47" s="880"/>
      <c r="BA47" s="880"/>
      <c r="BB47" s="880"/>
      <c r="BC47" s="880"/>
      <c r="BD47" s="880"/>
      <c r="BE47" s="877"/>
      <c r="BF47" s="877"/>
      <c r="BG47" s="877"/>
      <c r="BH47" s="877"/>
      <c r="BI47" s="878"/>
      <c r="BJ47" s="254"/>
      <c r="BK47" s="254"/>
      <c r="BL47" s="254"/>
      <c r="BM47" s="254"/>
      <c r="BN47" s="254"/>
      <c r="BO47" s="267"/>
      <c r="BP47" s="267"/>
      <c r="BQ47" s="264">
        <v>41</v>
      </c>
      <c r="BR47" s="265"/>
      <c r="BS47" s="817"/>
      <c r="BT47" s="818"/>
      <c r="BU47" s="818"/>
      <c r="BV47" s="818"/>
      <c r="BW47" s="818"/>
      <c r="BX47" s="818"/>
      <c r="BY47" s="818"/>
      <c r="BZ47" s="818"/>
      <c r="CA47" s="818"/>
      <c r="CB47" s="818"/>
      <c r="CC47" s="818"/>
      <c r="CD47" s="818"/>
      <c r="CE47" s="818"/>
      <c r="CF47" s="818"/>
      <c r="CG47" s="819"/>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33"/>
      <c r="DW47" s="834"/>
      <c r="DX47" s="834"/>
      <c r="DY47" s="834"/>
      <c r="DZ47" s="835"/>
      <c r="EA47" s="248"/>
    </row>
    <row r="48" spans="1:131" s="249" customFormat="1" ht="26.25" customHeight="1" x14ac:dyDescent="0.15">
      <c r="A48" s="263">
        <v>21</v>
      </c>
      <c r="B48" s="804"/>
      <c r="C48" s="805"/>
      <c r="D48" s="805"/>
      <c r="E48" s="805"/>
      <c r="F48" s="805"/>
      <c r="G48" s="805"/>
      <c r="H48" s="805"/>
      <c r="I48" s="805"/>
      <c r="J48" s="805"/>
      <c r="K48" s="805"/>
      <c r="L48" s="805"/>
      <c r="M48" s="805"/>
      <c r="N48" s="805"/>
      <c r="O48" s="805"/>
      <c r="P48" s="806"/>
      <c r="Q48" s="807"/>
      <c r="R48" s="808"/>
      <c r="S48" s="808"/>
      <c r="T48" s="808"/>
      <c r="U48" s="808"/>
      <c r="V48" s="808"/>
      <c r="W48" s="808"/>
      <c r="X48" s="808"/>
      <c r="Y48" s="808"/>
      <c r="Z48" s="808"/>
      <c r="AA48" s="808"/>
      <c r="AB48" s="808"/>
      <c r="AC48" s="808"/>
      <c r="AD48" s="808"/>
      <c r="AE48" s="809"/>
      <c r="AF48" s="810"/>
      <c r="AG48" s="811"/>
      <c r="AH48" s="811"/>
      <c r="AI48" s="811"/>
      <c r="AJ48" s="812"/>
      <c r="AK48" s="879"/>
      <c r="AL48" s="826"/>
      <c r="AM48" s="826"/>
      <c r="AN48" s="826"/>
      <c r="AO48" s="826"/>
      <c r="AP48" s="826"/>
      <c r="AQ48" s="826"/>
      <c r="AR48" s="826"/>
      <c r="AS48" s="826"/>
      <c r="AT48" s="826"/>
      <c r="AU48" s="826"/>
      <c r="AV48" s="826"/>
      <c r="AW48" s="826"/>
      <c r="AX48" s="826"/>
      <c r="AY48" s="826"/>
      <c r="AZ48" s="880"/>
      <c r="BA48" s="880"/>
      <c r="BB48" s="880"/>
      <c r="BC48" s="880"/>
      <c r="BD48" s="880"/>
      <c r="BE48" s="877"/>
      <c r="BF48" s="877"/>
      <c r="BG48" s="877"/>
      <c r="BH48" s="877"/>
      <c r="BI48" s="878"/>
      <c r="BJ48" s="254"/>
      <c r="BK48" s="254"/>
      <c r="BL48" s="254"/>
      <c r="BM48" s="254"/>
      <c r="BN48" s="254"/>
      <c r="BO48" s="267"/>
      <c r="BP48" s="267"/>
      <c r="BQ48" s="264">
        <v>42</v>
      </c>
      <c r="BR48" s="265"/>
      <c r="BS48" s="817"/>
      <c r="BT48" s="818"/>
      <c r="BU48" s="818"/>
      <c r="BV48" s="818"/>
      <c r="BW48" s="818"/>
      <c r="BX48" s="818"/>
      <c r="BY48" s="818"/>
      <c r="BZ48" s="818"/>
      <c r="CA48" s="818"/>
      <c r="CB48" s="818"/>
      <c r="CC48" s="818"/>
      <c r="CD48" s="818"/>
      <c r="CE48" s="818"/>
      <c r="CF48" s="818"/>
      <c r="CG48" s="819"/>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33"/>
      <c r="DW48" s="834"/>
      <c r="DX48" s="834"/>
      <c r="DY48" s="834"/>
      <c r="DZ48" s="835"/>
      <c r="EA48" s="248"/>
    </row>
    <row r="49" spans="1:131" s="249" customFormat="1" ht="26.25" customHeight="1" x14ac:dyDescent="0.15">
      <c r="A49" s="263">
        <v>22</v>
      </c>
      <c r="B49" s="804"/>
      <c r="C49" s="805"/>
      <c r="D49" s="805"/>
      <c r="E49" s="805"/>
      <c r="F49" s="805"/>
      <c r="G49" s="805"/>
      <c r="H49" s="805"/>
      <c r="I49" s="805"/>
      <c r="J49" s="805"/>
      <c r="K49" s="805"/>
      <c r="L49" s="805"/>
      <c r="M49" s="805"/>
      <c r="N49" s="805"/>
      <c r="O49" s="805"/>
      <c r="P49" s="806"/>
      <c r="Q49" s="807"/>
      <c r="R49" s="808"/>
      <c r="S49" s="808"/>
      <c r="T49" s="808"/>
      <c r="U49" s="808"/>
      <c r="V49" s="808"/>
      <c r="W49" s="808"/>
      <c r="X49" s="808"/>
      <c r="Y49" s="808"/>
      <c r="Z49" s="808"/>
      <c r="AA49" s="808"/>
      <c r="AB49" s="808"/>
      <c r="AC49" s="808"/>
      <c r="AD49" s="808"/>
      <c r="AE49" s="809"/>
      <c r="AF49" s="810"/>
      <c r="AG49" s="811"/>
      <c r="AH49" s="811"/>
      <c r="AI49" s="811"/>
      <c r="AJ49" s="812"/>
      <c r="AK49" s="879"/>
      <c r="AL49" s="826"/>
      <c r="AM49" s="826"/>
      <c r="AN49" s="826"/>
      <c r="AO49" s="826"/>
      <c r="AP49" s="826"/>
      <c r="AQ49" s="826"/>
      <c r="AR49" s="826"/>
      <c r="AS49" s="826"/>
      <c r="AT49" s="826"/>
      <c r="AU49" s="826"/>
      <c r="AV49" s="826"/>
      <c r="AW49" s="826"/>
      <c r="AX49" s="826"/>
      <c r="AY49" s="826"/>
      <c r="AZ49" s="880"/>
      <c r="BA49" s="880"/>
      <c r="BB49" s="880"/>
      <c r="BC49" s="880"/>
      <c r="BD49" s="880"/>
      <c r="BE49" s="877"/>
      <c r="BF49" s="877"/>
      <c r="BG49" s="877"/>
      <c r="BH49" s="877"/>
      <c r="BI49" s="878"/>
      <c r="BJ49" s="254"/>
      <c r="BK49" s="254"/>
      <c r="BL49" s="254"/>
      <c r="BM49" s="254"/>
      <c r="BN49" s="254"/>
      <c r="BO49" s="267"/>
      <c r="BP49" s="267"/>
      <c r="BQ49" s="264">
        <v>43</v>
      </c>
      <c r="BR49" s="265"/>
      <c r="BS49" s="817"/>
      <c r="BT49" s="818"/>
      <c r="BU49" s="818"/>
      <c r="BV49" s="818"/>
      <c r="BW49" s="818"/>
      <c r="BX49" s="818"/>
      <c r="BY49" s="818"/>
      <c r="BZ49" s="818"/>
      <c r="CA49" s="818"/>
      <c r="CB49" s="818"/>
      <c r="CC49" s="818"/>
      <c r="CD49" s="818"/>
      <c r="CE49" s="818"/>
      <c r="CF49" s="818"/>
      <c r="CG49" s="819"/>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33"/>
      <c r="DW49" s="834"/>
      <c r="DX49" s="834"/>
      <c r="DY49" s="834"/>
      <c r="DZ49" s="835"/>
      <c r="EA49" s="248"/>
    </row>
    <row r="50" spans="1:131" s="249" customFormat="1" ht="26.25" customHeight="1" x14ac:dyDescent="0.15">
      <c r="A50" s="263">
        <v>23</v>
      </c>
      <c r="B50" s="804"/>
      <c r="C50" s="805"/>
      <c r="D50" s="805"/>
      <c r="E50" s="805"/>
      <c r="F50" s="805"/>
      <c r="G50" s="805"/>
      <c r="H50" s="805"/>
      <c r="I50" s="805"/>
      <c r="J50" s="805"/>
      <c r="K50" s="805"/>
      <c r="L50" s="805"/>
      <c r="M50" s="805"/>
      <c r="N50" s="805"/>
      <c r="O50" s="805"/>
      <c r="P50" s="806"/>
      <c r="Q50" s="881"/>
      <c r="R50" s="882"/>
      <c r="S50" s="882"/>
      <c r="T50" s="882"/>
      <c r="U50" s="882"/>
      <c r="V50" s="882"/>
      <c r="W50" s="882"/>
      <c r="X50" s="882"/>
      <c r="Y50" s="882"/>
      <c r="Z50" s="882"/>
      <c r="AA50" s="882"/>
      <c r="AB50" s="882"/>
      <c r="AC50" s="882"/>
      <c r="AD50" s="882"/>
      <c r="AE50" s="883"/>
      <c r="AF50" s="810"/>
      <c r="AG50" s="811"/>
      <c r="AH50" s="811"/>
      <c r="AI50" s="811"/>
      <c r="AJ50" s="812"/>
      <c r="AK50" s="884"/>
      <c r="AL50" s="882"/>
      <c r="AM50" s="882"/>
      <c r="AN50" s="882"/>
      <c r="AO50" s="882"/>
      <c r="AP50" s="882"/>
      <c r="AQ50" s="882"/>
      <c r="AR50" s="882"/>
      <c r="AS50" s="882"/>
      <c r="AT50" s="882"/>
      <c r="AU50" s="882"/>
      <c r="AV50" s="882"/>
      <c r="AW50" s="882"/>
      <c r="AX50" s="882"/>
      <c r="AY50" s="882"/>
      <c r="AZ50" s="885"/>
      <c r="BA50" s="885"/>
      <c r="BB50" s="885"/>
      <c r="BC50" s="885"/>
      <c r="BD50" s="885"/>
      <c r="BE50" s="877"/>
      <c r="BF50" s="877"/>
      <c r="BG50" s="877"/>
      <c r="BH50" s="877"/>
      <c r="BI50" s="878"/>
      <c r="BJ50" s="254"/>
      <c r="BK50" s="254"/>
      <c r="BL50" s="254"/>
      <c r="BM50" s="254"/>
      <c r="BN50" s="254"/>
      <c r="BO50" s="267"/>
      <c r="BP50" s="267"/>
      <c r="BQ50" s="264">
        <v>44</v>
      </c>
      <c r="BR50" s="265"/>
      <c r="BS50" s="817"/>
      <c r="BT50" s="818"/>
      <c r="BU50" s="818"/>
      <c r="BV50" s="818"/>
      <c r="BW50" s="818"/>
      <c r="BX50" s="818"/>
      <c r="BY50" s="818"/>
      <c r="BZ50" s="818"/>
      <c r="CA50" s="818"/>
      <c r="CB50" s="818"/>
      <c r="CC50" s="818"/>
      <c r="CD50" s="818"/>
      <c r="CE50" s="818"/>
      <c r="CF50" s="818"/>
      <c r="CG50" s="819"/>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33"/>
      <c r="DW50" s="834"/>
      <c r="DX50" s="834"/>
      <c r="DY50" s="834"/>
      <c r="DZ50" s="835"/>
      <c r="EA50" s="248"/>
    </row>
    <row r="51" spans="1:131" s="249" customFormat="1" ht="26.25" customHeight="1" x14ac:dyDescent="0.15">
      <c r="A51" s="263">
        <v>24</v>
      </c>
      <c r="B51" s="804"/>
      <c r="C51" s="805"/>
      <c r="D51" s="805"/>
      <c r="E51" s="805"/>
      <c r="F51" s="805"/>
      <c r="G51" s="805"/>
      <c r="H51" s="805"/>
      <c r="I51" s="805"/>
      <c r="J51" s="805"/>
      <c r="K51" s="805"/>
      <c r="L51" s="805"/>
      <c r="M51" s="805"/>
      <c r="N51" s="805"/>
      <c r="O51" s="805"/>
      <c r="P51" s="806"/>
      <c r="Q51" s="881"/>
      <c r="R51" s="882"/>
      <c r="S51" s="882"/>
      <c r="T51" s="882"/>
      <c r="U51" s="882"/>
      <c r="V51" s="882"/>
      <c r="W51" s="882"/>
      <c r="X51" s="882"/>
      <c r="Y51" s="882"/>
      <c r="Z51" s="882"/>
      <c r="AA51" s="882"/>
      <c r="AB51" s="882"/>
      <c r="AC51" s="882"/>
      <c r="AD51" s="882"/>
      <c r="AE51" s="883"/>
      <c r="AF51" s="810"/>
      <c r="AG51" s="811"/>
      <c r="AH51" s="811"/>
      <c r="AI51" s="811"/>
      <c r="AJ51" s="812"/>
      <c r="AK51" s="884"/>
      <c r="AL51" s="882"/>
      <c r="AM51" s="882"/>
      <c r="AN51" s="882"/>
      <c r="AO51" s="882"/>
      <c r="AP51" s="882"/>
      <c r="AQ51" s="882"/>
      <c r="AR51" s="882"/>
      <c r="AS51" s="882"/>
      <c r="AT51" s="882"/>
      <c r="AU51" s="882"/>
      <c r="AV51" s="882"/>
      <c r="AW51" s="882"/>
      <c r="AX51" s="882"/>
      <c r="AY51" s="882"/>
      <c r="AZ51" s="885"/>
      <c r="BA51" s="885"/>
      <c r="BB51" s="885"/>
      <c r="BC51" s="885"/>
      <c r="BD51" s="885"/>
      <c r="BE51" s="877"/>
      <c r="BF51" s="877"/>
      <c r="BG51" s="877"/>
      <c r="BH51" s="877"/>
      <c r="BI51" s="878"/>
      <c r="BJ51" s="254"/>
      <c r="BK51" s="254"/>
      <c r="BL51" s="254"/>
      <c r="BM51" s="254"/>
      <c r="BN51" s="254"/>
      <c r="BO51" s="267"/>
      <c r="BP51" s="267"/>
      <c r="BQ51" s="264">
        <v>45</v>
      </c>
      <c r="BR51" s="265"/>
      <c r="BS51" s="817"/>
      <c r="BT51" s="818"/>
      <c r="BU51" s="818"/>
      <c r="BV51" s="818"/>
      <c r="BW51" s="818"/>
      <c r="BX51" s="818"/>
      <c r="BY51" s="818"/>
      <c r="BZ51" s="818"/>
      <c r="CA51" s="818"/>
      <c r="CB51" s="818"/>
      <c r="CC51" s="818"/>
      <c r="CD51" s="818"/>
      <c r="CE51" s="818"/>
      <c r="CF51" s="818"/>
      <c r="CG51" s="819"/>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33"/>
      <c r="DW51" s="834"/>
      <c r="DX51" s="834"/>
      <c r="DY51" s="834"/>
      <c r="DZ51" s="835"/>
      <c r="EA51" s="248"/>
    </row>
    <row r="52" spans="1:131" s="249" customFormat="1" ht="26.25" customHeight="1" x14ac:dyDescent="0.15">
      <c r="A52" s="263">
        <v>25</v>
      </c>
      <c r="B52" s="804"/>
      <c r="C52" s="805"/>
      <c r="D52" s="805"/>
      <c r="E52" s="805"/>
      <c r="F52" s="805"/>
      <c r="G52" s="805"/>
      <c r="H52" s="805"/>
      <c r="I52" s="805"/>
      <c r="J52" s="805"/>
      <c r="K52" s="805"/>
      <c r="L52" s="805"/>
      <c r="M52" s="805"/>
      <c r="N52" s="805"/>
      <c r="O52" s="805"/>
      <c r="P52" s="806"/>
      <c r="Q52" s="881"/>
      <c r="R52" s="882"/>
      <c r="S52" s="882"/>
      <c r="T52" s="882"/>
      <c r="U52" s="882"/>
      <c r="V52" s="882"/>
      <c r="W52" s="882"/>
      <c r="X52" s="882"/>
      <c r="Y52" s="882"/>
      <c r="Z52" s="882"/>
      <c r="AA52" s="882"/>
      <c r="AB52" s="882"/>
      <c r="AC52" s="882"/>
      <c r="AD52" s="882"/>
      <c r="AE52" s="883"/>
      <c r="AF52" s="810"/>
      <c r="AG52" s="811"/>
      <c r="AH52" s="811"/>
      <c r="AI52" s="811"/>
      <c r="AJ52" s="812"/>
      <c r="AK52" s="884"/>
      <c r="AL52" s="882"/>
      <c r="AM52" s="882"/>
      <c r="AN52" s="882"/>
      <c r="AO52" s="882"/>
      <c r="AP52" s="882"/>
      <c r="AQ52" s="882"/>
      <c r="AR52" s="882"/>
      <c r="AS52" s="882"/>
      <c r="AT52" s="882"/>
      <c r="AU52" s="882"/>
      <c r="AV52" s="882"/>
      <c r="AW52" s="882"/>
      <c r="AX52" s="882"/>
      <c r="AY52" s="882"/>
      <c r="AZ52" s="885"/>
      <c r="BA52" s="885"/>
      <c r="BB52" s="885"/>
      <c r="BC52" s="885"/>
      <c r="BD52" s="885"/>
      <c r="BE52" s="877"/>
      <c r="BF52" s="877"/>
      <c r="BG52" s="877"/>
      <c r="BH52" s="877"/>
      <c r="BI52" s="878"/>
      <c r="BJ52" s="254"/>
      <c r="BK52" s="254"/>
      <c r="BL52" s="254"/>
      <c r="BM52" s="254"/>
      <c r="BN52" s="254"/>
      <c r="BO52" s="267"/>
      <c r="BP52" s="267"/>
      <c r="BQ52" s="264">
        <v>46</v>
      </c>
      <c r="BR52" s="265"/>
      <c r="BS52" s="817"/>
      <c r="BT52" s="818"/>
      <c r="BU52" s="818"/>
      <c r="BV52" s="818"/>
      <c r="BW52" s="818"/>
      <c r="BX52" s="818"/>
      <c r="BY52" s="818"/>
      <c r="BZ52" s="818"/>
      <c r="CA52" s="818"/>
      <c r="CB52" s="818"/>
      <c r="CC52" s="818"/>
      <c r="CD52" s="818"/>
      <c r="CE52" s="818"/>
      <c r="CF52" s="818"/>
      <c r="CG52" s="819"/>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33"/>
      <c r="DW52" s="834"/>
      <c r="DX52" s="834"/>
      <c r="DY52" s="834"/>
      <c r="DZ52" s="835"/>
      <c r="EA52" s="248"/>
    </row>
    <row r="53" spans="1:131" s="249" customFormat="1" ht="26.25" customHeight="1" x14ac:dyDescent="0.15">
      <c r="A53" s="263">
        <v>26</v>
      </c>
      <c r="B53" s="804"/>
      <c r="C53" s="805"/>
      <c r="D53" s="805"/>
      <c r="E53" s="805"/>
      <c r="F53" s="805"/>
      <c r="G53" s="805"/>
      <c r="H53" s="805"/>
      <c r="I53" s="805"/>
      <c r="J53" s="805"/>
      <c r="K53" s="805"/>
      <c r="L53" s="805"/>
      <c r="M53" s="805"/>
      <c r="N53" s="805"/>
      <c r="O53" s="805"/>
      <c r="P53" s="806"/>
      <c r="Q53" s="881"/>
      <c r="R53" s="882"/>
      <c r="S53" s="882"/>
      <c r="T53" s="882"/>
      <c r="U53" s="882"/>
      <c r="V53" s="882"/>
      <c r="W53" s="882"/>
      <c r="X53" s="882"/>
      <c r="Y53" s="882"/>
      <c r="Z53" s="882"/>
      <c r="AA53" s="882"/>
      <c r="AB53" s="882"/>
      <c r="AC53" s="882"/>
      <c r="AD53" s="882"/>
      <c r="AE53" s="883"/>
      <c r="AF53" s="810"/>
      <c r="AG53" s="811"/>
      <c r="AH53" s="811"/>
      <c r="AI53" s="811"/>
      <c r="AJ53" s="812"/>
      <c r="AK53" s="884"/>
      <c r="AL53" s="882"/>
      <c r="AM53" s="882"/>
      <c r="AN53" s="882"/>
      <c r="AO53" s="882"/>
      <c r="AP53" s="882"/>
      <c r="AQ53" s="882"/>
      <c r="AR53" s="882"/>
      <c r="AS53" s="882"/>
      <c r="AT53" s="882"/>
      <c r="AU53" s="882"/>
      <c r="AV53" s="882"/>
      <c r="AW53" s="882"/>
      <c r="AX53" s="882"/>
      <c r="AY53" s="882"/>
      <c r="AZ53" s="885"/>
      <c r="BA53" s="885"/>
      <c r="BB53" s="885"/>
      <c r="BC53" s="885"/>
      <c r="BD53" s="885"/>
      <c r="BE53" s="877"/>
      <c r="BF53" s="877"/>
      <c r="BG53" s="877"/>
      <c r="BH53" s="877"/>
      <c r="BI53" s="878"/>
      <c r="BJ53" s="254"/>
      <c r="BK53" s="254"/>
      <c r="BL53" s="254"/>
      <c r="BM53" s="254"/>
      <c r="BN53" s="254"/>
      <c r="BO53" s="267"/>
      <c r="BP53" s="267"/>
      <c r="BQ53" s="264">
        <v>47</v>
      </c>
      <c r="BR53" s="265"/>
      <c r="BS53" s="817"/>
      <c r="BT53" s="818"/>
      <c r="BU53" s="818"/>
      <c r="BV53" s="818"/>
      <c r="BW53" s="818"/>
      <c r="BX53" s="818"/>
      <c r="BY53" s="818"/>
      <c r="BZ53" s="818"/>
      <c r="CA53" s="818"/>
      <c r="CB53" s="818"/>
      <c r="CC53" s="818"/>
      <c r="CD53" s="818"/>
      <c r="CE53" s="818"/>
      <c r="CF53" s="818"/>
      <c r="CG53" s="819"/>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33"/>
      <c r="DW53" s="834"/>
      <c r="DX53" s="834"/>
      <c r="DY53" s="834"/>
      <c r="DZ53" s="835"/>
      <c r="EA53" s="248"/>
    </row>
    <row r="54" spans="1:131" s="249" customFormat="1" ht="26.25" customHeight="1" x14ac:dyDescent="0.15">
      <c r="A54" s="263">
        <v>27</v>
      </c>
      <c r="B54" s="804"/>
      <c r="C54" s="805"/>
      <c r="D54" s="805"/>
      <c r="E54" s="805"/>
      <c r="F54" s="805"/>
      <c r="G54" s="805"/>
      <c r="H54" s="805"/>
      <c r="I54" s="805"/>
      <c r="J54" s="805"/>
      <c r="K54" s="805"/>
      <c r="L54" s="805"/>
      <c r="M54" s="805"/>
      <c r="N54" s="805"/>
      <c r="O54" s="805"/>
      <c r="P54" s="806"/>
      <c r="Q54" s="881"/>
      <c r="R54" s="882"/>
      <c r="S54" s="882"/>
      <c r="T54" s="882"/>
      <c r="U54" s="882"/>
      <c r="V54" s="882"/>
      <c r="W54" s="882"/>
      <c r="X54" s="882"/>
      <c r="Y54" s="882"/>
      <c r="Z54" s="882"/>
      <c r="AA54" s="882"/>
      <c r="AB54" s="882"/>
      <c r="AC54" s="882"/>
      <c r="AD54" s="882"/>
      <c r="AE54" s="883"/>
      <c r="AF54" s="810"/>
      <c r="AG54" s="811"/>
      <c r="AH54" s="811"/>
      <c r="AI54" s="811"/>
      <c r="AJ54" s="812"/>
      <c r="AK54" s="884"/>
      <c r="AL54" s="882"/>
      <c r="AM54" s="882"/>
      <c r="AN54" s="882"/>
      <c r="AO54" s="882"/>
      <c r="AP54" s="882"/>
      <c r="AQ54" s="882"/>
      <c r="AR54" s="882"/>
      <c r="AS54" s="882"/>
      <c r="AT54" s="882"/>
      <c r="AU54" s="882"/>
      <c r="AV54" s="882"/>
      <c r="AW54" s="882"/>
      <c r="AX54" s="882"/>
      <c r="AY54" s="882"/>
      <c r="AZ54" s="885"/>
      <c r="BA54" s="885"/>
      <c r="BB54" s="885"/>
      <c r="BC54" s="885"/>
      <c r="BD54" s="885"/>
      <c r="BE54" s="877"/>
      <c r="BF54" s="877"/>
      <c r="BG54" s="877"/>
      <c r="BH54" s="877"/>
      <c r="BI54" s="878"/>
      <c r="BJ54" s="254"/>
      <c r="BK54" s="254"/>
      <c r="BL54" s="254"/>
      <c r="BM54" s="254"/>
      <c r="BN54" s="254"/>
      <c r="BO54" s="267"/>
      <c r="BP54" s="267"/>
      <c r="BQ54" s="264">
        <v>48</v>
      </c>
      <c r="BR54" s="265"/>
      <c r="BS54" s="817"/>
      <c r="BT54" s="818"/>
      <c r="BU54" s="818"/>
      <c r="BV54" s="818"/>
      <c r="BW54" s="818"/>
      <c r="BX54" s="818"/>
      <c r="BY54" s="818"/>
      <c r="BZ54" s="818"/>
      <c r="CA54" s="818"/>
      <c r="CB54" s="818"/>
      <c r="CC54" s="818"/>
      <c r="CD54" s="818"/>
      <c r="CE54" s="818"/>
      <c r="CF54" s="818"/>
      <c r="CG54" s="819"/>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33"/>
      <c r="DW54" s="834"/>
      <c r="DX54" s="834"/>
      <c r="DY54" s="834"/>
      <c r="DZ54" s="835"/>
      <c r="EA54" s="248"/>
    </row>
    <row r="55" spans="1:131" s="249" customFormat="1" ht="26.25" customHeight="1" x14ac:dyDescent="0.15">
      <c r="A55" s="263">
        <v>28</v>
      </c>
      <c r="B55" s="804"/>
      <c r="C55" s="805"/>
      <c r="D55" s="805"/>
      <c r="E55" s="805"/>
      <c r="F55" s="805"/>
      <c r="G55" s="805"/>
      <c r="H55" s="805"/>
      <c r="I55" s="805"/>
      <c r="J55" s="805"/>
      <c r="K55" s="805"/>
      <c r="L55" s="805"/>
      <c r="M55" s="805"/>
      <c r="N55" s="805"/>
      <c r="O55" s="805"/>
      <c r="P55" s="806"/>
      <c r="Q55" s="881"/>
      <c r="R55" s="882"/>
      <c r="S55" s="882"/>
      <c r="T55" s="882"/>
      <c r="U55" s="882"/>
      <c r="V55" s="882"/>
      <c r="W55" s="882"/>
      <c r="X55" s="882"/>
      <c r="Y55" s="882"/>
      <c r="Z55" s="882"/>
      <c r="AA55" s="882"/>
      <c r="AB55" s="882"/>
      <c r="AC55" s="882"/>
      <c r="AD55" s="882"/>
      <c r="AE55" s="883"/>
      <c r="AF55" s="810"/>
      <c r="AG55" s="811"/>
      <c r="AH55" s="811"/>
      <c r="AI55" s="811"/>
      <c r="AJ55" s="812"/>
      <c r="AK55" s="884"/>
      <c r="AL55" s="882"/>
      <c r="AM55" s="882"/>
      <c r="AN55" s="882"/>
      <c r="AO55" s="882"/>
      <c r="AP55" s="882"/>
      <c r="AQ55" s="882"/>
      <c r="AR55" s="882"/>
      <c r="AS55" s="882"/>
      <c r="AT55" s="882"/>
      <c r="AU55" s="882"/>
      <c r="AV55" s="882"/>
      <c r="AW55" s="882"/>
      <c r="AX55" s="882"/>
      <c r="AY55" s="882"/>
      <c r="AZ55" s="885"/>
      <c r="BA55" s="885"/>
      <c r="BB55" s="885"/>
      <c r="BC55" s="885"/>
      <c r="BD55" s="885"/>
      <c r="BE55" s="877"/>
      <c r="BF55" s="877"/>
      <c r="BG55" s="877"/>
      <c r="BH55" s="877"/>
      <c r="BI55" s="878"/>
      <c r="BJ55" s="254"/>
      <c r="BK55" s="254"/>
      <c r="BL55" s="254"/>
      <c r="BM55" s="254"/>
      <c r="BN55" s="254"/>
      <c r="BO55" s="267"/>
      <c r="BP55" s="267"/>
      <c r="BQ55" s="264">
        <v>49</v>
      </c>
      <c r="BR55" s="265"/>
      <c r="BS55" s="817"/>
      <c r="BT55" s="818"/>
      <c r="BU55" s="818"/>
      <c r="BV55" s="818"/>
      <c r="BW55" s="818"/>
      <c r="BX55" s="818"/>
      <c r="BY55" s="818"/>
      <c r="BZ55" s="818"/>
      <c r="CA55" s="818"/>
      <c r="CB55" s="818"/>
      <c r="CC55" s="818"/>
      <c r="CD55" s="818"/>
      <c r="CE55" s="818"/>
      <c r="CF55" s="818"/>
      <c r="CG55" s="819"/>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33"/>
      <c r="DW55" s="834"/>
      <c r="DX55" s="834"/>
      <c r="DY55" s="834"/>
      <c r="DZ55" s="835"/>
      <c r="EA55" s="248"/>
    </row>
    <row r="56" spans="1:131" s="249" customFormat="1" ht="26.25" customHeight="1" x14ac:dyDescent="0.15">
      <c r="A56" s="263">
        <v>29</v>
      </c>
      <c r="B56" s="804"/>
      <c r="C56" s="805"/>
      <c r="D56" s="805"/>
      <c r="E56" s="805"/>
      <c r="F56" s="805"/>
      <c r="G56" s="805"/>
      <c r="H56" s="805"/>
      <c r="I56" s="805"/>
      <c r="J56" s="805"/>
      <c r="K56" s="805"/>
      <c r="L56" s="805"/>
      <c r="M56" s="805"/>
      <c r="N56" s="805"/>
      <c r="O56" s="805"/>
      <c r="P56" s="806"/>
      <c r="Q56" s="881"/>
      <c r="R56" s="882"/>
      <c r="S56" s="882"/>
      <c r="T56" s="882"/>
      <c r="U56" s="882"/>
      <c r="V56" s="882"/>
      <c r="W56" s="882"/>
      <c r="X56" s="882"/>
      <c r="Y56" s="882"/>
      <c r="Z56" s="882"/>
      <c r="AA56" s="882"/>
      <c r="AB56" s="882"/>
      <c r="AC56" s="882"/>
      <c r="AD56" s="882"/>
      <c r="AE56" s="883"/>
      <c r="AF56" s="810"/>
      <c r="AG56" s="811"/>
      <c r="AH56" s="811"/>
      <c r="AI56" s="811"/>
      <c r="AJ56" s="812"/>
      <c r="AK56" s="884"/>
      <c r="AL56" s="882"/>
      <c r="AM56" s="882"/>
      <c r="AN56" s="882"/>
      <c r="AO56" s="882"/>
      <c r="AP56" s="882"/>
      <c r="AQ56" s="882"/>
      <c r="AR56" s="882"/>
      <c r="AS56" s="882"/>
      <c r="AT56" s="882"/>
      <c r="AU56" s="882"/>
      <c r="AV56" s="882"/>
      <c r="AW56" s="882"/>
      <c r="AX56" s="882"/>
      <c r="AY56" s="882"/>
      <c r="AZ56" s="885"/>
      <c r="BA56" s="885"/>
      <c r="BB56" s="885"/>
      <c r="BC56" s="885"/>
      <c r="BD56" s="885"/>
      <c r="BE56" s="877"/>
      <c r="BF56" s="877"/>
      <c r="BG56" s="877"/>
      <c r="BH56" s="877"/>
      <c r="BI56" s="878"/>
      <c r="BJ56" s="254"/>
      <c r="BK56" s="254"/>
      <c r="BL56" s="254"/>
      <c r="BM56" s="254"/>
      <c r="BN56" s="254"/>
      <c r="BO56" s="267"/>
      <c r="BP56" s="267"/>
      <c r="BQ56" s="264">
        <v>50</v>
      </c>
      <c r="BR56" s="265"/>
      <c r="BS56" s="817"/>
      <c r="BT56" s="818"/>
      <c r="BU56" s="818"/>
      <c r="BV56" s="818"/>
      <c r="BW56" s="818"/>
      <c r="BX56" s="818"/>
      <c r="BY56" s="818"/>
      <c r="BZ56" s="818"/>
      <c r="CA56" s="818"/>
      <c r="CB56" s="818"/>
      <c r="CC56" s="818"/>
      <c r="CD56" s="818"/>
      <c r="CE56" s="818"/>
      <c r="CF56" s="818"/>
      <c r="CG56" s="819"/>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33"/>
      <c r="DW56" s="834"/>
      <c r="DX56" s="834"/>
      <c r="DY56" s="834"/>
      <c r="DZ56" s="835"/>
      <c r="EA56" s="248"/>
    </row>
    <row r="57" spans="1:131" s="249" customFormat="1" ht="26.25" customHeight="1" x14ac:dyDescent="0.15">
      <c r="A57" s="263">
        <v>30</v>
      </c>
      <c r="B57" s="804"/>
      <c r="C57" s="805"/>
      <c r="D57" s="805"/>
      <c r="E57" s="805"/>
      <c r="F57" s="805"/>
      <c r="G57" s="805"/>
      <c r="H57" s="805"/>
      <c r="I57" s="805"/>
      <c r="J57" s="805"/>
      <c r="K57" s="805"/>
      <c r="L57" s="805"/>
      <c r="M57" s="805"/>
      <c r="N57" s="805"/>
      <c r="O57" s="805"/>
      <c r="P57" s="806"/>
      <c r="Q57" s="881"/>
      <c r="R57" s="882"/>
      <c r="S57" s="882"/>
      <c r="T57" s="882"/>
      <c r="U57" s="882"/>
      <c r="V57" s="882"/>
      <c r="W57" s="882"/>
      <c r="X57" s="882"/>
      <c r="Y57" s="882"/>
      <c r="Z57" s="882"/>
      <c r="AA57" s="882"/>
      <c r="AB57" s="882"/>
      <c r="AC57" s="882"/>
      <c r="AD57" s="882"/>
      <c r="AE57" s="883"/>
      <c r="AF57" s="810"/>
      <c r="AG57" s="811"/>
      <c r="AH57" s="811"/>
      <c r="AI57" s="811"/>
      <c r="AJ57" s="812"/>
      <c r="AK57" s="884"/>
      <c r="AL57" s="882"/>
      <c r="AM57" s="882"/>
      <c r="AN57" s="882"/>
      <c r="AO57" s="882"/>
      <c r="AP57" s="882"/>
      <c r="AQ57" s="882"/>
      <c r="AR57" s="882"/>
      <c r="AS57" s="882"/>
      <c r="AT57" s="882"/>
      <c r="AU57" s="882"/>
      <c r="AV57" s="882"/>
      <c r="AW57" s="882"/>
      <c r="AX57" s="882"/>
      <c r="AY57" s="882"/>
      <c r="AZ57" s="885"/>
      <c r="BA57" s="885"/>
      <c r="BB57" s="885"/>
      <c r="BC57" s="885"/>
      <c r="BD57" s="885"/>
      <c r="BE57" s="877"/>
      <c r="BF57" s="877"/>
      <c r="BG57" s="877"/>
      <c r="BH57" s="877"/>
      <c r="BI57" s="878"/>
      <c r="BJ57" s="254"/>
      <c r="BK57" s="254"/>
      <c r="BL57" s="254"/>
      <c r="BM57" s="254"/>
      <c r="BN57" s="254"/>
      <c r="BO57" s="267"/>
      <c r="BP57" s="267"/>
      <c r="BQ57" s="264">
        <v>51</v>
      </c>
      <c r="BR57" s="265"/>
      <c r="BS57" s="817"/>
      <c r="BT57" s="818"/>
      <c r="BU57" s="818"/>
      <c r="BV57" s="818"/>
      <c r="BW57" s="818"/>
      <c r="BX57" s="818"/>
      <c r="BY57" s="818"/>
      <c r="BZ57" s="818"/>
      <c r="CA57" s="818"/>
      <c r="CB57" s="818"/>
      <c r="CC57" s="818"/>
      <c r="CD57" s="818"/>
      <c r="CE57" s="818"/>
      <c r="CF57" s="818"/>
      <c r="CG57" s="819"/>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33"/>
      <c r="DW57" s="834"/>
      <c r="DX57" s="834"/>
      <c r="DY57" s="834"/>
      <c r="DZ57" s="835"/>
      <c r="EA57" s="248"/>
    </row>
    <row r="58" spans="1:131" s="249" customFormat="1" ht="26.25" customHeight="1" x14ac:dyDescent="0.15">
      <c r="A58" s="263">
        <v>31</v>
      </c>
      <c r="B58" s="804"/>
      <c r="C58" s="805"/>
      <c r="D58" s="805"/>
      <c r="E58" s="805"/>
      <c r="F58" s="805"/>
      <c r="G58" s="805"/>
      <c r="H58" s="805"/>
      <c r="I58" s="805"/>
      <c r="J58" s="805"/>
      <c r="K58" s="805"/>
      <c r="L58" s="805"/>
      <c r="M58" s="805"/>
      <c r="N58" s="805"/>
      <c r="O58" s="805"/>
      <c r="P58" s="806"/>
      <c r="Q58" s="881"/>
      <c r="R58" s="882"/>
      <c r="S58" s="882"/>
      <c r="T58" s="882"/>
      <c r="U58" s="882"/>
      <c r="V58" s="882"/>
      <c r="W58" s="882"/>
      <c r="X58" s="882"/>
      <c r="Y58" s="882"/>
      <c r="Z58" s="882"/>
      <c r="AA58" s="882"/>
      <c r="AB58" s="882"/>
      <c r="AC58" s="882"/>
      <c r="AD58" s="882"/>
      <c r="AE58" s="883"/>
      <c r="AF58" s="810"/>
      <c r="AG58" s="811"/>
      <c r="AH58" s="811"/>
      <c r="AI58" s="811"/>
      <c r="AJ58" s="812"/>
      <c r="AK58" s="884"/>
      <c r="AL58" s="882"/>
      <c r="AM58" s="882"/>
      <c r="AN58" s="882"/>
      <c r="AO58" s="882"/>
      <c r="AP58" s="882"/>
      <c r="AQ58" s="882"/>
      <c r="AR58" s="882"/>
      <c r="AS58" s="882"/>
      <c r="AT58" s="882"/>
      <c r="AU58" s="882"/>
      <c r="AV58" s="882"/>
      <c r="AW58" s="882"/>
      <c r="AX58" s="882"/>
      <c r="AY58" s="882"/>
      <c r="AZ58" s="885"/>
      <c r="BA58" s="885"/>
      <c r="BB58" s="885"/>
      <c r="BC58" s="885"/>
      <c r="BD58" s="885"/>
      <c r="BE58" s="877"/>
      <c r="BF58" s="877"/>
      <c r="BG58" s="877"/>
      <c r="BH58" s="877"/>
      <c r="BI58" s="878"/>
      <c r="BJ58" s="254"/>
      <c r="BK58" s="254"/>
      <c r="BL58" s="254"/>
      <c r="BM58" s="254"/>
      <c r="BN58" s="254"/>
      <c r="BO58" s="267"/>
      <c r="BP58" s="267"/>
      <c r="BQ58" s="264">
        <v>52</v>
      </c>
      <c r="BR58" s="265"/>
      <c r="BS58" s="817"/>
      <c r="BT58" s="818"/>
      <c r="BU58" s="818"/>
      <c r="BV58" s="818"/>
      <c r="BW58" s="818"/>
      <c r="BX58" s="818"/>
      <c r="BY58" s="818"/>
      <c r="BZ58" s="818"/>
      <c r="CA58" s="818"/>
      <c r="CB58" s="818"/>
      <c r="CC58" s="818"/>
      <c r="CD58" s="818"/>
      <c r="CE58" s="818"/>
      <c r="CF58" s="818"/>
      <c r="CG58" s="819"/>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33"/>
      <c r="DW58" s="834"/>
      <c r="DX58" s="834"/>
      <c r="DY58" s="834"/>
      <c r="DZ58" s="835"/>
      <c r="EA58" s="248"/>
    </row>
    <row r="59" spans="1:131" s="249" customFormat="1" ht="26.25" customHeight="1" x14ac:dyDescent="0.15">
      <c r="A59" s="263">
        <v>32</v>
      </c>
      <c r="B59" s="804"/>
      <c r="C59" s="805"/>
      <c r="D59" s="805"/>
      <c r="E59" s="805"/>
      <c r="F59" s="805"/>
      <c r="G59" s="805"/>
      <c r="H59" s="805"/>
      <c r="I59" s="805"/>
      <c r="J59" s="805"/>
      <c r="K59" s="805"/>
      <c r="L59" s="805"/>
      <c r="M59" s="805"/>
      <c r="N59" s="805"/>
      <c r="O59" s="805"/>
      <c r="P59" s="806"/>
      <c r="Q59" s="881"/>
      <c r="R59" s="882"/>
      <c r="S59" s="882"/>
      <c r="T59" s="882"/>
      <c r="U59" s="882"/>
      <c r="V59" s="882"/>
      <c r="W59" s="882"/>
      <c r="X59" s="882"/>
      <c r="Y59" s="882"/>
      <c r="Z59" s="882"/>
      <c r="AA59" s="882"/>
      <c r="AB59" s="882"/>
      <c r="AC59" s="882"/>
      <c r="AD59" s="882"/>
      <c r="AE59" s="883"/>
      <c r="AF59" s="810"/>
      <c r="AG59" s="811"/>
      <c r="AH59" s="811"/>
      <c r="AI59" s="811"/>
      <c r="AJ59" s="812"/>
      <c r="AK59" s="884"/>
      <c r="AL59" s="882"/>
      <c r="AM59" s="882"/>
      <c r="AN59" s="882"/>
      <c r="AO59" s="882"/>
      <c r="AP59" s="882"/>
      <c r="AQ59" s="882"/>
      <c r="AR59" s="882"/>
      <c r="AS59" s="882"/>
      <c r="AT59" s="882"/>
      <c r="AU59" s="882"/>
      <c r="AV59" s="882"/>
      <c r="AW59" s="882"/>
      <c r="AX59" s="882"/>
      <c r="AY59" s="882"/>
      <c r="AZ59" s="885"/>
      <c r="BA59" s="885"/>
      <c r="BB59" s="885"/>
      <c r="BC59" s="885"/>
      <c r="BD59" s="885"/>
      <c r="BE59" s="877"/>
      <c r="BF59" s="877"/>
      <c r="BG59" s="877"/>
      <c r="BH59" s="877"/>
      <c r="BI59" s="878"/>
      <c r="BJ59" s="254"/>
      <c r="BK59" s="254"/>
      <c r="BL59" s="254"/>
      <c r="BM59" s="254"/>
      <c r="BN59" s="254"/>
      <c r="BO59" s="267"/>
      <c r="BP59" s="267"/>
      <c r="BQ59" s="264">
        <v>53</v>
      </c>
      <c r="BR59" s="265"/>
      <c r="BS59" s="817"/>
      <c r="BT59" s="818"/>
      <c r="BU59" s="818"/>
      <c r="BV59" s="818"/>
      <c r="BW59" s="818"/>
      <c r="BX59" s="818"/>
      <c r="BY59" s="818"/>
      <c r="BZ59" s="818"/>
      <c r="CA59" s="818"/>
      <c r="CB59" s="818"/>
      <c r="CC59" s="818"/>
      <c r="CD59" s="818"/>
      <c r="CE59" s="818"/>
      <c r="CF59" s="818"/>
      <c r="CG59" s="819"/>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33"/>
      <c r="DW59" s="834"/>
      <c r="DX59" s="834"/>
      <c r="DY59" s="834"/>
      <c r="DZ59" s="835"/>
      <c r="EA59" s="248"/>
    </row>
    <row r="60" spans="1:131" s="249" customFormat="1" ht="26.25" customHeight="1" x14ac:dyDescent="0.15">
      <c r="A60" s="263">
        <v>33</v>
      </c>
      <c r="B60" s="804"/>
      <c r="C60" s="805"/>
      <c r="D60" s="805"/>
      <c r="E60" s="805"/>
      <c r="F60" s="805"/>
      <c r="G60" s="805"/>
      <c r="H60" s="805"/>
      <c r="I60" s="805"/>
      <c r="J60" s="805"/>
      <c r="K60" s="805"/>
      <c r="L60" s="805"/>
      <c r="M60" s="805"/>
      <c r="N60" s="805"/>
      <c r="O60" s="805"/>
      <c r="P60" s="806"/>
      <c r="Q60" s="881"/>
      <c r="R60" s="882"/>
      <c r="S60" s="882"/>
      <c r="T60" s="882"/>
      <c r="U60" s="882"/>
      <c r="V60" s="882"/>
      <c r="W60" s="882"/>
      <c r="X60" s="882"/>
      <c r="Y60" s="882"/>
      <c r="Z60" s="882"/>
      <c r="AA60" s="882"/>
      <c r="AB60" s="882"/>
      <c r="AC60" s="882"/>
      <c r="AD60" s="882"/>
      <c r="AE60" s="883"/>
      <c r="AF60" s="810"/>
      <c r="AG60" s="811"/>
      <c r="AH60" s="811"/>
      <c r="AI60" s="811"/>
      <c r="AJ60" s="812"/>
      <c r="AK60" s="884"/>
      <c r="AL60" s="882"/>
      <c r="AM60" s="882"/>
      <c r="AN60" s="882"/>
      <c r="AO60" s="882"/>
      <c r="AP60" s="882"/>
      <c r="AQ60" s="882"/>
      <c r="AR60" s="882"/>
      <c r="AS60" s="882"/>
      <c r="AT60" s="882"/>
      <c r="AU60" s="882"/>
      <c r="AV60" s="882"/>
      <c r="AW60" s="882"/>
      <c r="AX60" s="882"/>
      <c r="AY60" s="882"/>
      <c r="AZ60" s="885"/>
      <c r="BA60" s="885"/>
      <c r="BB60" s="885"/>
      <c r="BC60" s="885"/>
      <c r="BD60" s="885"/>
      <c r="BE60" s="877"/>
      <c r="BF60" s="877"/>
      <c r="BG60" s="877"/>
      <c r="BH60" s="877"/>
      <c r="BI60" s="878"/>
      <c r="BJ60" s="254"/>
      <c r="BK60" s="254"/>
      <c r="BL60" s="254"/>
      <c r="BM60" s="254"/>
      <c r="BN60" s="254"/>
      <c r="BO60" s="267"/>
      <c r="BP60" s="267"/>
      <c r="BQ60" s="264">
        <v>54</v>
      </c>
      <c r="BR60" s="265"/>
      <c r="BS60" s="817"/>
      <c r="BT60" s="818"/>
      <c r="BU60" s="818"/>
      <c r="BV60" s="818"/>
      <c r="BW60" s="818"/>
      <c r="BX60" s="818"/>
      <c r="BY60" s="818"/>
      <c r="BZ60" s="818"/>
      <c r="CA60" s="818"/>
      <c r="CB60" s="818"/>
      <c r="CC60" s="818"/>
      <c r="CD60" s="818"/>
      <c r="CE60" s="818"/>
      <c r="CF60" s="818"/>
      <c r="CG60" s="819"/>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33"/>
      <c r="DW60" s="834"/>
      <c r="DX60" s="834"/>
      <c r="DY60" s="834"/>
      <c r="DZ60" s="835"/>
      <c r="EA60" s="248"/>
    </row>
    <row r="61" spans="1:131" s="249" customFormat="1" ht="26.25" customHeight="1" thickBot="1" x14ac:dyDescent="0.2">
      <c r="A61" s="263">
        <v>34</v>
      </c>
      <c r="B61" s="804"/>
      <c r="C61" s="805"/>
      <c r="D61" s="805"/>
      <c r="E61" s="805"/>
      <c r="F61" s="805"/>
      <c r="G61" s="805"/>
      <c r="H61" s="805"/>
      <c r="I61" s="805"/>
      <c r="J61" s="805"/>
      <c r="K61" s="805"/>
      <c r="L61" s="805"/>
      <c r="M61" s="805"/>
      <c r="N61" s="805"/>
      <c r="O61" s="805"/>
      <c r="P61" s="806"/>
      <c r="Q61" s="881"/>
      <c r="R61" s="882"/>
      <c r="S61" s="882"/>
      <c r="T61" s="882"/>
      <c r="U61" s="882"/>
      <c r="V61" s="882"/>
      <c r="W61" s="882"/>
      <c r="X61" s="882"/>
      <c r="Y61" s="882"/>
      <c r="Z61" s="882"/>
      <c r="AA61" s="882"/>
      <c r="AB61" s="882"/>
      <c r="AC61" s="882"/>
      <c r="AD61" s="882"/>
      <c r="AE61" s="883"/>
      <c r="AF61" s="810"/>
      <c r="AG61" s="811"/>
      <c r="AH61" s="811"/>
      <c r="AI61" s="811"/>
      <c r="AJ61" s="812"/>
      <c r="AK61" s="884"/>
      <c r="AL61" s="882"/>
      <c r="AM61" s="882"/>
      <c r="AN61" s="882"/>
      <c r="AO61" s="882"/>
      <c r="AP61" s="882"/>
      <c r="AQ61" s="882"/>
      <c r="AR61" s="882"/>
      <c r="AS61" s="882"/>
      <c r="AT61" s="882"/>
      <c r="AU61" s="882"/>
      <c r="AV61" s="882"/>
      <c r="AW61" s="882"/>
      <c r="AX61" s="882"/>
      <c r="AY61" s="882"/>
      <c r="AZ61" s="885"/>
      <c r="BA61" s="885"/>
      <c r="BB61" s="885"/>
      <c r="BC61" s="885"/>
      <c r="BD61" s="885"/>
      <c r="BE61" s="877"/>
      <c r="BF61" s="877"/>
      <c r="BG61" s="877"/>
      <c r="BH61" s="877"/>
      <c r="BI61" s="878"/>
      <c r="BJ61" s="254"/>
      <c r="BK61" s="254"/>
      <c r="BL61" s="254"/>
      <c r="BM61" s="254"/>
      <c r="BN61" s="254"/>
      <c r="BO61" s="267"/>
      <c r="BP61" s="267"/>
      <c r="BQ61" s="264">
        <v>55</v>
      </c>
      <c r="BR61" s="265"/>
      <c r="BS61" s="817"/>
      <c r="BT61" s="818"/>
      <c r="BU61" s="818"/>
      <c r="BV61" s="818"/>
      <c r="BW61" s="818"/>
      <c r="BX61" s="818"/>
      <c r="BY61" s="818"/>
      <c r="BZ61" s="818"/>
      <c r="CA61" s="818"/>
      <c r="CB61" s="818"/>
      <c r="CC61" s="818"/>
      <c r="CD61" s="818"/>
      <c r="CE61" s="818"/>
      <c r="CF61" s="818"/>
      <c r="CG61" s="819"/>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33"/>
      <c r="DW61" s="834"/>
      <c r="DX61" s="834"/>
      <c r="DY61" s="834"/>
      <c r="DZ61" s="835"/>
      <c r="EA61" s="248"/>
    </row>
    <row r="62" spans="1:131" s="249" customFormat="1" ht="26.25" customHeight="1" x14ac:dyDescent="0.15">
      <c r="A62" s="263">
        <v>35</v>
      </c>
      <c r="B62" s="804"/>
      <c r="C62" s="805"/>
      <c r="D62" s="805"/>
      <c r="E62" s="805"/>
      <c r="F62" s="805"/>
      <c r="G62" s="805"/>
      <c r="H62" s="805"/>
      <c r="I62" s="805"/>
      <c r="J62" s="805"/>
      <c r="K62" s="805"/>
      <c r="L62" s="805"/>
      <c r="M62" s="805"/>
      <c r="N62" s="805"/>
      <c r="O62" s="805"/>
      <c r="P62" s="806"/>
      <c r="Q62" s="881"/>
      <c r="R62" s="882"/>
      <c r="S62" s="882"/>
      <c r="T62" s="882"/>
      <c r="U62" s="882"/>
      <c r="V62" s="882"/>
      <c r="W62" s="882"/>
      <c r="X62" s="882"/>
      <c r="Y62" s="882"/>
      <c r="Z62" s="882"/>
      <c r="AA62" s="882"/>
      <c r="AB62" s="882"/>
      <c r="AC62" s="882"/>
      <c r="AD62" s="882"/>
      <c r="AE62" s="883"/>
      <c r="AF62" s="810"/>
      <c r="AG62" s="811"/>
      <c r="AH62" s="811"/>
      <c r="AI62" s="811"/>
      <c r="AJ62" s="812"/>
      <c r="AK62" s="884"/>
      <c r="AL62" s="882"/>
      <c r="AM62" s="882"/>
      <c r="AN62" s="882"/>
      <c r="AO62" s="882"/>
      <c r="AP62" s="882"/>
      <c r="AQ62" s="882"/>
      <c r="AR62" s="882"/>
      <c r="AS62" s="882"/>
      <c r="AT62" s="882"/>
      <c r="AU62" s="882"/>
      <c r="AV62" s="882"/>
      <c r="AW62" s="882"/>
      <c r="AX62" s="882"/>
      <c r="AY62" s="882"/>
      <c r="AZ62" s="885"/>
      <c r="BA62" s="885"/>
      <c r="BB62" s="885"/>
      <c r="BC62" s="885"/>
      <c r="BD62" s="885"/>
      <c r="BE62" s="877"/>
      <c r="BF62" s="877"/>
      <c r="BG62" s="877"/>
      <c r="BH62" s="877"/>
      <c r="BI62" s="878"/>
      <c r="BJ62" s="893" t="s">
        <v>419</v>
      </c>
      <c r="BK62" s="855"/>
      <c r="BL62" s="855"/>
      <c r="BM62" s="855"/>
      <c r="BN62" s="856"/>
      <c r="BO62" s="267"/>
      <c r="BP62" s="267"/>
      <c r="BQ62" s="264">
        <v>56</v>
      </c>
      <c r="BR62" s="265"/>
      <c r="BS62" s="817"/>
      <c r="BT62" s="818"/>
      <c r="BU62" s="818"/>
      <c r="BV62" s="818"/>
      <c r="BW62" s="818"/>
      <c r="BX62" s="818"/>
      <c r="BY62" s="818"/>
      <c r="BZ62" s="818"/>
      <c r="CA62" s="818"/>
      <c r="CB62" s="818"/>
      <c r="CC62" s="818"/>
      <c r="CD62" s="818"/>
      <c r="CE62" s="818"/>
      <c r="CF62" s="818"/>
      <c r="CG62" s="819"/>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33"/>
      <c r="DW62" s="834"/>
      <c r="DX62" s="834"/>
      <c r="DY62" s="834"/>
      <c r="DZ62" s="835"/>
      <c r="EA62" s="248"/>
    </row>
    <row r="63" spans="1:131" s="249" customFormat="1" ht="26.25" customHeight="1" thickBot="1" x14ac:dyDescent="0.2">
      <c r="A63" s="266" t="s">
        <v>396</v>
      </c>
      <c r="B63" s="839" t="s">
        <v>420</v>
      </c>
      <c r="C63" s="840"/>
      <c r="D63" s="840"/>
      <c r="E63" s="840"/>
      <c r="F63" s="840"/>
      <c r="G63" s="840"/>
      <c r="H63" s="840"/>
      <c r="I63" s="840"/>
      <c r="J63" s="840"/>
      <c r="K63" s="840"/>
      <c r="L63" s="840"/>
      <c r="M63" s="840"/>
      <c r="N63" s="840"/>
      <c r="O63" s="840"/>
      <c r="P63" s="841"/>
      <c r="Q63" s="886"/>
      <c r="R63" s="887"/>
      <c r="S63" s="887"/>
      <c r="T63" s="887"/>
      <c r="U63" s="887"/>
      <c r="V63" s="887"/>
      <c r="W63" s="887"/>
      <c r="X63" s="887"/>
      <c r="Y63" s="887"/>
      <c r="Z63" s="887"/>
      <c r="AA63" s="887"/>
      <c r="AB63" s="887"/>
      <c r="AC63" s="887"/>
      <c r="AD63" s="887"/>
      <c r="AE63" s="888"/>
      <c r="AF63" s="889">
        <v>1122</v>
      </c>
      <c r="AG63" s="890"/>
      <c r="AH63" s="890"/>
      <c r="AI63" s="890"/>
      <c r="AJ63" s="891"/>
      <c r="AK63" s="892"/>
      <c r="AL63" s="887"/>
      <c r="AM63" s="887"/>
      <c r="AN63" s="887"/>
      <c r="AO63" s="887"/>
      <c r="AP63" s="890">
        <v>4478</v>
      </c>
      <c r="AQ63" s="890"/>
      <c r="AR63" s="890"/>
      <c r="AS63" s="890"/>
      <c r="AT63" s="890"/>
      <c r="AU63" s="890">
        <v>4332</v>
      </c>
      <c r="AV63" s="890"/>
      <c r="AW63" s="890"/>
      <c r="AX63" s="890"/>
      <c r="AY63" s="890"/>
      <c r="AZ63" s="894"/>
      <c r="BA63" s="894"/>
      <c r="BB63" s="894"/>
      <c r="BC63" s="894"/>
      <c r="BD63" s="894"/>
      <c r="BE63" s="895"/>
      <c r="BF63" s="895"/>
      <c r="BG63" s="895"/>
      <c r="BH63" s="895"/>
      <c r="BI63" s="896"/>
      <c r="BJ63" s="897" t="s">
        <v>421</v>
      </c>
      <c r="BK63" s="898"/>
      <c r="BL63" s="898"/>
      <c r="BM63" s="898"/>
      <c r="BN63" s="899"/>
      <c r="BO63" s="267"/>
      <c r="BP63" s="267"/>
      <c r="BQ63" s="264">
        <v>57</v>
      </c>
      <c r="BR63" s="265"/>
      <c r="BS63" s="817"/>
      <c r="BT63" s="818"/>
      <c r="BU63" s="818"/>
      <c r="BV63" s="818"/>
      <c r="BW63" s="818"/>
      <c r="BX63" s="818"/>
      <c r="BY63" s="818"/>
      <c r="BZ63" s="818"/>
      <c r="CA63" s="818"/>
      <c r="CB63" s="818"/>
      <c r="CC63" s="818"/>
      <c r="CD63" s="818"/>
      <c r="CE63" s="818"/>
      <c r="CF63" s="818"/>
      <c r="CG63" s="819"/>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33"/>
      <c r="DW63" s="834"/>
      <c r="DX63" s="834"/>
      <c r="DY63" s="834"/>
      <c r="DZ63" s="835"/>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7"/>
      <c r="BT64" s="818"/>
      <c r="BU64" s="818"/>
      <c r="BV64" s="818"/>
      <c r="BW64" s="818"/>
      <c r="BX64" s="818"/>
      <c r="BY64" s="818"/>
      <c r="BZ64" s="818"/>
      <c r="CA64" s="818"/>
      <c r="CB64" s="818"/>
      <c r="CC64" s="818"/>
      <c r="CD64" s="818"/>
      <c r="CE64" s="818"/>
      <c r="CF64" s="818"/>
      <c r="CG64" s="819"/>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33"/>
      <c r="DW64" s="834"/>
      <c r="DX64" s="834"/>
      <c r="DY64" s="834"/>
      <c r="DZ64" s="835"/>
      <c r="EA64" s="248"/>
    </row>
    <row r="65" spans="1:131" s="249" customFormat="1" ht="26.25" customHeight="1" thickBot="1" x14ac:dyDescent="0.2">
      <c r="A65" s="254" t="s">
        <v>422</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7"/>
      <c r="BT65" s="818"/>
      <c r="BU65" s="818"/>
      <c r="BV65" s="818"/>
      <c r="BW65" s="818"/>
      <c r="BX65" s="818"/>
      <c r="BY65" s="818"/>
      <c r="BZ65" s="818"/>
      <c r="CA65" s="818"/>
      <c r="CB65" s="818"/>
      <c r="CC65" s="818"/>
      <c r="CD65" s="818"/>
      <c r="CE65" s="818"/>
      <c r="CF65" s="818"/>
      <c r="CG65" s="819"/>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33"/>
      <c r="DW65" s="834"/>
      <c r="DX65" s="834"/>
      <c r="DY65" s="834"/>
      <c r="DZ65" s="835"/>
      <c r="EA65" s="248"/>
    </row>
    <row r="66" spans="1:131" s="249" customFormat="1" ht="26.25" customHeight="1" x14ac:dyDescent="0.15">
      <c r="A66" s="789" t="s">
        <v>423</v>
      </c>
      <c r="B66" s="790"/>
      <c r="C66" s="790"/>
      <c r="D66" s="790"/>
      <c r="E66" s="790"/>
      <c r="F66" s="790"/>
      <c r="G66" s="790"/>
      <c r="H66" s="790"/>
      <c r="I66" s="790"/>
      <c r="J66" s="790"/>
      <c r="K66" s="790"/>
      <c r="L66" s="790"/>
      <c r="M66" s="790"/>
      <c r="N66" s="790"/>
      <c r="O66" s="790"/>
      <c r="P66" s="791"/>
      <c r="Q66" s="766" t="s">
        <v>424</v>
      </c>
      <c r="R66" s="767"/>
      <c r="S66" s="767"/>
      <c r="T66" s="767"/>
      <c r="U66" s="768"/>
      <c r="V66" s="766" t="s">
        <v>425</v>
      </c>
      <c r="W66" s="767"/>
      <c r="X66" s="767"/>
      <c r="Y66" s="767"/>
      <c r="Z66" s="768"/>
      <c r="AA66" s="766" t="s">
        <v>426</v>
      </c>
      <c r="AB66" s="767"/>
      <c r="AC66" s="767"/>
      <c r="AD66" s="767"/>
      <c r="AE66" s="768"/>
      <c r="AF66" s="900" t="s">
        <v>427</v>
      </c>
      <c r="AG66" s="862"/>
      <c r="AH66" s="862"/>
      <c r="AI66" s="862"/>
      <c r="AJ66" s="901"/>
      <c r="AK66" s="766" t="s">
        <v>428</v>
      </c>
      <c r="AL66" s="790"/>
      <c r="AM66" s="790"/>
      <c r="AN66" s="790"/>
      <c r="AO66" s="791"/>
      <c r="AP66" s="766" t="s">
        <v>429</v>
      </c>
      <c r="AQ66" s="767"/>
      <c r="AR66" s="767"/>
      <c r="AS66" s="767"/>
      <c r="AT66" s="768"/>
      <c r="AU66" s="766" t="s">
        <v>430</v>
      </c>
      <c r="AV66" s="767"/>
      <c r="AW66" s="767"/>
      <c r="AX66" s="767"/>
      <c r="AY66" s="768"/>
      <c r="AZ66" s="766" t="s">
        <v>384</v>
      </c>
      <c r="BA66" s="767"/>
      <c r="BB66" s="767"/>
      <c r="BC66" s="767"/>
      <c r="BD66" s="778"/>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2"/>
      <c r="B67" s="793"/>
      <c r="C67" s="793"/>
      <c r="D67" s="793"/>
      <c r="E67" s="793"/>
      <c r="F67" s="793"/>
      <c r="G67" s="793"/>
      <c r="H67" s="793"/>
      <c r="I67" s="793"/>
      <c r="J67" s="793"/>
      <c r="K67" s="793"/>
      <c r="L67" s="793"/>
      <c r="M67" s="793"/>
      <c r="N67" s="793"/>
      <c r="O67" s="793"/>
      <c r="P67" s="794"/>
      <c r="Q67" s="769"/>
      <c r="R67" s="770"/>
      <c r="S67" s="770"/>
      <c r="T67" s="770"/>
      <c r="U67" s="771"/>
      <c r="V67" s="769"/>
      <c r="W67" s="770"/>
      <c r="X67" s="770"/>
      <c r="Y67" s="770"/>
      <c r="Z67" s="771"/>
      <c r="AA67" s="769"/>
      <c r="AB67" s="770"/>
      <c r="AC67" s="770"/>
      <c r="AD67" s="770"/>
      <c r="AE67" s="771"/>
      <c r="AF67" s="902"/>
      <c r="AG67" s="865"/>
      <c r="AH67" s="865"/>
      <c r="AI67" s="865"/>
      <c r="AJ67" s="903"/>
      <c r="AK67" s="904"/>
      <c r="AL67" s="793"/>
      <c r="AM67" s="793"/>
      <c r="AN67" s="793"/>
      <c r="AO67" s="794"/>
      <c r="AP67" s="769"/>
      <c r="AQ67" s="770"/>
      <c r="AR67" s="770"/>
      <c r="AS67" s="770"/>
      <c r="AT67" s="771"/>
      <c r="AU67" s="769"/>
      <c r="AV67" s="770"/>
      <c r="AW67" s="770"/>
      <c r="AX67" s="770"/>
      <c r="AY67" s="771"/>
      <c r="AZ67" s="769"/>
      <c r="BA67" s="770"/>
      <c r="BB67" s="770"/>
      <c r="BC67" s="770"/>
      <c r="BD67" s="779"/>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603</v>
      </c>
      <c r="C68" s="918"/>
      <c r="D68" s="918"/>
      <c r="E68" s="918"/>
      <c r="F68" s="918"/>
      <c r="G68" s="918"/>
      <c r="H68" s="918"/>
      <c r="I68" s="918"/>
      <c r="J68" s="918"/>
      <c r="K68" s="918"/>
      <c r="L68" s="918"/>
      <c r="M68" s="918"/>
      <c r="N68" s="918"/>
      <c r="O68" s="918"/>
      <c r="P68" s="919"/>
      <c r="Q68" s="920">
        <v>75</v>
      </c>
      <c r="R68" s="914"/>
      <c r="S68" s="914"/>
      <c r="T68" s="914"/>
      <c r="U68" s="914"/>
      <c r="V68" s="914">
        <v>42</v>
      </c>
      <c r="W68" s="914"/>
      <c r="X68" s="914"/>
      <c r="Y68" s="914"/>
      <c r="Z68" s="914"/>
      <c r="AA68" s="914">
        <v>33</v>
      </c>
      <c r="AB68" s="914"/>
      <c r="AC68" s="914"/>
      <c r="AD68" s="914"/>
      <c r="AE68" s="914"/>
      <c r="AF68" s="914">
        <v>6</v>
      </c>
      <c r="AG68" s="914"/>
      <c r="AH68" s="914"/>
      <c r="AI68" s="914"/>
      <c r="AJ68" s="914"/>
      <c r="AK68" s="914">
        <v>22</v>
      </c>
      <c r="AL68" s="914"/>
      <c r="AM68" s="914"/>
      <c r="AN68" s="914"/>
      <c r="AO68" s="914"/>
      <c r="AP68" s="914" t="s">
        <v>533</v>
      </c>
      <c r="AQ68" s="914"/>
      <c r="AR68" s="914"/>
      <c r="AS68" s="914"/>
      <c r="AT68" s="914"/>
      <c r="AU68" s="914" t="s">
        <v>533</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604</v>
      </c>
      <c r="C69" s="922"/>
      <c r="D69" s="922"/>
      <c r="E69" s="922"/>
      <c r="F69" s="922"/>
      <c r="G69" s="922"/>
      <c r="H69" s="922"/>
      <c r="I69" s="922"/>
      <c r="J69" s="922"/>
      <c r="K69" s="922"/>
      <c r="L69" s="922"/>
      <c r="M69" s="922"/>
      <c r="N69" s="922"/>
      <c r="O69" s="922"/>
      <c r="P69" s="923"/>
      <c r="Q69" s="924">
        <v>2827</v>
      </c>
      <c r="R69" s="826"/>
      <c r="S69" s="826"/>
      <c r="T69" s="826"/>
      <c r="U69" s="826"/>
      <c r="V69" s="826">
        <v>2710</v>
      </c>
      <c r="W69" s="826"/>
      <c r="X69" s="826"/>
      <c r="Y69" s="826"/>
      <c r="Z69" s="826"/>
      <c r="AA69" s="826">
        <v>117</v>
      </c>
      <c r="AB69" s="826"/>
      <c r="AC69" s="826"/>
      <c r="AD69" s="826"/>
      <c r="AE69" s="826"/>
      <c r="AF69" s="826">
        <v>115</v>
      </c>
      <c r="AG69" s="826"/>
      <c r="AH69" s="826"/>
      <c r="AI69" s="826"/>
      <c r="AJ69" s="826"/>
      <c r="AK69" s="826">
        <v>148</v>
      </c>
      <c r="AL69" s="826"/>
      <c r="AM69" s="826"/>
      <c r="AN69" s="826"/>
      <c r="AO69" s="826"/>
      <c r="AP69" s="826">
        <v>1770</v>
      </c>
      <c r="AQ69" s="826"/>
      <c r="AR69" s="826"/>
      <c r="AS69" s="826"/>
      <c r="AT69" s="826"/>
      <c r="AU69" s="826">
        <v>131</v>
      </c>
      <c r="AV69" s="826"/>
      <c r="AW69" s="826"/>
      <c r="AX69" s="826"/>
      <c r="AY69" s="826"/>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605</v>
      </c>
      <c r="C70" s="922"/>
      <c r="D70" s="922"/>
      <c r="E70" s="922"/>
      <c r="F70" s="922"/>
      <c r="G70" s="922"/>
      <c r="H70" s="922"/>
      <c r="I70" s="922"/>
      <c r="J70" s="922"/>
      <c r="K70" s="922"/>
      <c r="L70" s="922"/>
      <c r="M70" s="922"/>
      <c r="N70" s="922"/>
      <c r="O70" s="922"/>
      <c r="P70" s="923"/>
      <c r="Q70" s="924">
        <v>198</v>
      </c>
      <c r="R70" s="826"/>
      <c r="S70" s="826"/>
      <c r="T70" s="826"/>
      <c r="U70" s="826"/>
      <c r="V70" s="826">
        <v>183</v>
      </c>
      <c r="W70" s="826"/>
      <c r="X70" s="826"/>
      <c r="Y70" s="826"/>
      <c r="Z70" s="826"/>
      <c r="AA70" s="826">
        <v>15</v>
      </c>
      <c r="AB70" s="826"/>
      <c r="AC70" s="826"/>
      <c r="AD70" s="826"/>
      <c r="AE70" s="826"/>
      <c r="AF70" s="826">
        <v>15</v>
      </c>
      <c r="AG70" s="826"/>
      <c r="AH70" s="826"/>
      <c r="AI70" s="826"/>
      <c r="AJ70" s="826"/>
      <c r="AK70" s="826" t="s">
        <v>533</v>
      </c>
      <c r="AL70" s="826"/>
      <c r="AM70" s="826"/>
      <c r="AN70" s="826"/>
      <c r="AO70" s="826"/>
      <c r="AP70" s="826" t="s">
        <v>533</v>
      </c>
      <c r="AQ70" s="826"/>
      <c r="AR70" s="826"/>
      <c r="AS70" s="826"/>
      <c r="AT70" s="826"/>
      <c r="AU70" s="826" t="s">
        <v>533</v>
      </c>
      <c r="AV70" s="826"/>
      <c r="AW70" s="826"/>
      <c r="AX70" s="826"/>
      <c r="AY70" s="826"/>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606</v>
      </c>
      <c r="C71" s="922"/>
      <c r="D71" s="922"/>
      <c r="E71" s="922"/>
      <c r="F71" s="922"/>
      <c r="G71" s="922"/>
      <c r="H71" s="922"/>
      <c r="I71" s="922"/>
      <c r="J71" s="922"/>
      <c r="K71" s="922"/>
      <c r="L71" s="922"/>
      <c r="M71" s="922"/>
      <c r="N71" s="922"/>
      <c r="O71" s="922"/>
      <c r="P71" s="923"/>
      <c r="Q71" s="924">
        <v>1227276</v>
      </c>
      <c r="R71" s="826"/>
      <c r="S71" s="826"/>
      <c r="T71" s="826"/>
      <c r="U71" s="826"/>
      <c r="V71" s="826">
        <v>1165356</v>
      </c>
      <c r="W71" s="826"/>
      <c r="X71" s="826"/>
      <c r="Y71" s="826"/>
      <c r="Z71" s="826"/>
      <c r="AA71" s="826">
        <v>61920</v>
      </c>
      <c r="AB71" s="826"/>
      <c r="AC71" s="826"/>
      <c r="AD71" s="826"/>
      <c r="AE71" s="826"/>
      <c r="AF71" s="826">
        <v>61920</v>
      </c>
      <c r="AG71" s="826"/>
      <c r="AH71" s="826"/>
      <c r="AI71" s="826"/>
      <c r="AJ71" s="826"/>
      <c r="AK71" s="826">
        <v>8500</v>
      </c>
      <c r="AL71" s="826"/>
      <c r="AM71" s="826"/>
      <c r="AN71" s="826"/>
      <c r="AO71" s="826"/>
      <c r="AP71" s="826" t="s">
        <v>533</v>
      </c>
      <c r="AQ71" s="826"/>
      <c r="AR71" s="826"/>
      <c r="AS71" s="826"/>
      <c r="AT71" s="826"/>
      <c r="AU71" s="826" t="s">
        <v>533</v>
      </c>
      <c r="AV71" s="826"/>
      <c r="AW71" s="826"/>
      <c r="AX71" s="826"/>
      <c r="AY71" s="826"/>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607</v>
      </c>
      <c r="C72" s="922"/>
      <c r="D72" s="922"/>
      <c r="E72" s="922"/>
      <c r="F72" s="922"/>
      <c r="G72" s="922"/>
      <c r="H72" s="922"/>
      <c r="I72" s="922"/>
      <c r="J72" s="922"/>
      <c r="K72" s="922"/>
      <c r="L72" s="922"/>
      <c r="M72" s="922"/>
      <c r="N72" s="922"/>
      <c r="O72" s="922"/>
      <c r="P72" s="923"/>
      <c r="Q72" s="924">
        <v>39537</v>
      </c>
      <c r="R72" s="826"/>
      <c r="S72" s="826"/>
      <c r="T72" s="826"/>
      <c r="U72" s="826"/>
      <c r="V72" s="826">
        <v>35602</v>
      </c>
      <c r="W72" s="826"/>
      <c r="X72" s="826"/>
      <c r="Y72" s="826"/>
      <c r="Z72" s="826"/>
      <c r="AA72" s="826">
        <v>3935</v>
      </c>
      <c r="AB72" s="826"/>
      <c r="AC72" s="826"/>
      <c r="AD72" s="826"/>
      <c r="AE72" s="826"/>
      <c r="AF72" s="826">
        <v>20048</v>
      </c>
      <c r="AG72" s="826"/>
      <c r="AH72" s="826"/>
      <c r="AI72" s="826"/>
      <c r="AJ72" s="826"/>
      <c r="AK72" s="826" t="s">
        <v>533</v>
      </c>
      <c r="AL72" s="826"/>
      <c r="AM72" s="826"/>
      <c r="AN72" s="826"/>
      <c r="AO72" s="826"/>
      <c r="AP72" s="826">
        <v>111649</v>
      </c>
      <c r="AQ72" s="826"/>
      <c r="AR72" s="826"/>
      <c r="AS72" s="826"/>
      <c r="AT72" s="826"/>
      <c r="AU72" s="826" t="s">
        <v>533</v>
      </c>
      <c r="AV72" s="826"/>
      <c r="AW72" s="826"/>
      <c r="AX72" s="826"/>
      <c r="AY72" s="826"/>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608</v>
      </c>
      <c r="C73" s="922"/>
      <c r="D73" s="922"/>
      <c r="E73" s="922"/>
      <c r="F73" s="922"/>
      <c r="G73" s="922"/>
      <c r="H73" s="922"/>
      <c r="I73" s="922"/>
      <c r="J73" s="922"/>
      <c r="K73" s="922"/>
      <c r="L73" s="922"/>
      <c r="M73" s="922"/>
      <c r="N73" s="922"/>
      <c r="O73" s="922"/>
      <c r="P73" s="923"/>
      <c r="Q73" s="924">
        <v>7557</v>
      </c>
      <c r="R73" s="826"/>
      <c r="S73" s="826"/>
      <c r="T73" s="826"/>
      <c r="U73" s="826"/>
      <c r="V73" s="826">
        <v>5709</v>
      </c>
      <c r="W73" s="826"/>
      <c r="X73" s="826"/>
      <c r="Y73" s="826"/>
      <c r="Z73" s="826"/>
      <c r="AA73" s="826">
        <v>1849</v>
      </c>
      <c r="AB73" s="826"/>
      <c r="AC73" s="826"/>
      <c r="AD73" s="826"/>
      <c r="AE73" s="826"/>
      <c r="AF73" s="826">
        <v>17220</v>
      </c>
      <c r="AG73" s="826"/>
      <c r="AH73" s="826"/>
      <c r="AI73" s="826"/>
      <c r="AJ73" s="826"/>
      <c r="AK73" s="826" t="s">
        <v>533</v>
      </c>
      <c r="AL73" s="826"/>
      <c r="AM73" s="826"/>
      <c r="AN73" s="826"/>
      <c r="AO73" s="826"/>
      <c r="AP73" s="826">
        <v>16930</v>
      </c>
      <c r="AQ73" s="826"/>
      <c r="AR73" s="826"/>
      <c r="AS73" s="826"/>
      <c r="AT73" s="826"/>
      <c r="AU73" s="826" t="s">
        <v>533</v>
      </c>
      <c r="AV73" s="826"/>
      <c r="AW73" s="826"/>
      <c r="AX73" s="826"/>
      <c r="AY73" s="826"/>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9"/>
      <c r="V75" s="929"/>
      <c r="W75" s="928"/>
      <c r="X75" s="928"/>
      <c r="Y75" s="928"/>
      <c r="Z75" s="879"/>
      <c r="AA75" s="929"/>
      <c r="AB75" s="928"/>
      <c r="AC75" s="928"/>
      <c r="AD75" s="928"/>
      <c r="AE75" s="879"/>
      <c r="AF75" s="929"/>
      <c r="AG75" s="928"/>
      <c r="AH75" s="928"/>
      <c r="AI75" s="928"/>
      <c r="AJ75" s="879"/>
      <c r="AK75" s="929"/>
      <c r="AL75" s="928"/>
      <c r="AM75" s="928"/>
      <c r="AN75" s="928"/>
      <c r="AO75" s="879"/>
      <c r="AP75" s="929"/>
      <c r="AQ75" s="928"/>
      <c r="AR75" s="928"/>
      <c r="AS75" s="928"/>
      <c r="AT75" s="879"/>
      <c r="AU75" s="929"/>
      <c r="AV75" s="928"/>
      <c r="AW75" s="928"/>
      <c r="AX75" s="928"/>
      <c r="AY75" s="879"/>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9"/>
      <c r="V76" s="929"/>
      <c r="W76" s="928"/>
      <c r="X76" s="928"/>
      <c r="Y76" s="928"/>
      <c r="Z76" s="879"/>
      <c r="AA76" s="929"/>
      <c r="AB76" s="928"/>
      <c r="AC76" s="928"/>
      <c r="AD76" s="928"/>
      <c r="AE76" s="879"/>
      <c r="AF76" s="929"/>
      <c r="AG76" s="928"/>
      <c r="AH76" s="928"/>
      <c r="AI76" s="928"/>
      <c r="AJ76" s="879"/>
      <c r="AK76" s="929"/>
      <c r="AL76" s="928"/>
      <c r="AM76" s="928"/>
      <c r="AN76" s="928"/>
      <c r="AO76" s="879"/>
      <c r="AP76" s="929"/>
      <c r="AQ76" s="928"/>
      <c r="AR76" s="928"/>
      <c r="AS76" s="928"/>
      <c r="AT76" s="879"/>
      <c r="AU76" s="929"/>
      <c r="AV76" s="928"/>
      <c r="AW76" s="928"/>
      <c r="AX76" s="928"/>
      <c r="AY76" s="879"/>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9"/>
      <c r="V77" s="929"/>
      <c r="W77" s="928"/>
      <c r="X77" s="928"/>
      <c r="Y77" s="928"/>
      <c r="Z77" s="879"/>
      <c r="AA77" s="929"/>
      <c r="AB77" s="928"/>
      <c r="AC77" s="928"/>
      <c r="AD77" s="928"/>
      <c r="AE77" s="879"/>
      <c r="AF77" s="929"/>
      <c r="AG77" s="928"/>
      <c r="AH77" s="928"/>
      <c r="AI77" s="928"/>
      <c r="AJ77" s="879"/>
      <c r="AK77" s="929"/>
      <c r="AL77" s="928"/>
      <c r="AM77" s="928"/>
      <c r="AN77" s="928"/>
      <c r="AO77" s="879"/>
      <c r="AP77" s="929"/>
      <c r="AQ77" s="928"/>
      <c r="AR77" s="928"/>
      <c r="AS77" s="928"/>
      <c r="AT77" s="879"/>
      <c r="AU77" s="929"/>
      <c r="AV77" s="928"/>
      <c r="AW77" s="928"/>
      <c r="AX77" s="928"/>
      <c r="AY77" s="879"/>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396</v>
      </c>
      <c r="B88" s="839" t="s">
        <v>431</v>
      </c>
      <c r="C88" s="840"/>
      <c r="D88" s="840"/>
      <c r="E88" s="840"/>
      <c r="F88" s="840"/>
      <c r="G88" s="840"/>
      <c r="H88" s="840"/>
      <c r="I88" s="840"/>
      <c r="J88" s="840"/>
      <c r="K88" s="840"/>
      <c r="L88" s="840"/>
      <c r="M88" s="840"/>
      <c r="N88" s="840"/>
      <c r="O88" s="840"/>
      <c r="P88" s="841"/>
      <c r="Q88" s="886"/>
      <c r="R88" s="887"/>
      <c r="S88" s="887"/>
      <c r="T88" s="887"/>
      <c r="U88" s="887"/>
      <c r="V88" s="887"/>
      <c r="W88" s="887"/>
      <c r="X88" s="887"/>
      <c r="Y88" s="887"/>
      <c r="Z88" s="887"/>
      <c r="AA88" s="887"/>
      <c r="AB88" s="887"/>
      <c r="AC88" s="887"/>
      <c r="AD88" s="887"/>
      <c r="AE88" s="887"/>
      <c r="AF88" s="890">
        <v>99324</v>
      </c>
      <c r="AG88" s="890"/>
      <c r="AH88" s="890"/>
      <c r="AI88" s="890"/>
      <c r="AJ88" s="890"/>
      <c r="AK88" s="887"/>
      <c r="AL88" s="887"/>
      <c r="AM88" s="887"/>
      <c r="AN88" s="887"/>
      <c r="AO88" s="887"/>
      <c r="AP88" s="890">
        <v>130349</v>
      </c>
      <c r="AQ88" s="890"/>
      <c r="AR88" s="890"/>
      <c r="AS88" s="890"/>
      <c r="AT88" s="890"/>
      <c r="AU88" s="890">
        <v>131</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39" t="s">
        <v>432</v>
      </c>
      <c r="BS102" s="840"/>
      <c r="BT102" s="840"/>
      <c r="BU102" s="840"/>
      <c r="BV102" s="840"/>
      <c r="BW102" s="840"/>
      <c r="BX102" s="840"/>
      <c r="BY102" s="840"/>
      <c r="BZ102" s="840"/>
      <c r="CA102" s="840"/>
      <c r="CB102" s="840"/>
      <c r="CC102" s="840"/>
      <c r="CD102" s="840"/>
      <c r="CE102" s="840"/>
      <c r="CF102" s="840"/>
      <c r="CG102" s="841"/>
      <c r="CH102" s="937"/>
      <c r="CI102" s="938"/>
      <c r="CJ102" s="938"/>
      <c r="CK102" s="938"/>
      <c r="CL102" s="939"/>
      <c r="CM102" s="937"/>
      <c r="CN102" s="938"/>
      <c r="CO102" s="938"/>
      <c r="CP102" s="938"/>
      <c r="CQ102" s="939"/>
      <c r="CR102" s="940">
        <v>10</v>
      </c>
      <c r="CS102" s="898"/>
      <c r="CT102" s="898"/>
      <c r="CU102" s="898"/>
      <c r="CV102" s="941"/>
      <c r="CW102" s="940" t="s">
        <v>533</v>
      </c>
      <c r="CX102" s="898"/>
      <c r="CY102" s="898"/>
      <c r="CZ102" s="898"/>
      <c r="DA102" s="941"/>
      <c r="DB102" s="940" t="s">
        <v>533</v>
      </c>
      <c r="DC102" s="898"/>
      <c r="DD102" s="898"/>
      <c r="DE102" s="898"/>
      <c r="DF102" s="941"/>
      <c r="DG102" s="940" t="s">
        <v>533</v>
      </c>
      <c r="DH102" s="898"/>
      <c r="DI102" s="898"/>
      <c r="DJ102" s="898"/>
      <c r="DK102" s="941"/>
      <c r="DL102" s="940" t="s">
        <v>533</v>
      </c>
      <c r="DM102" s="898"/>
      <c r="DN102" s="898"/>
      <c r="DO102" s="898"/>
      <c r="DP102" s="941"/>
      <c r="DQ102" s="940" t="s">
        <v>533</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433</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434</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435</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436</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437</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438</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439</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440</v>
      </c>
      <c r="AB109" s="943"/>
      <c r="AC109" s="943"/>
      <c r="AD109" s="943"/>
      <c r="AE109" s="944"/>
      <c r="AF109" s="942" t="s">
        <v>441</v>
      </c>
      <c r="AG109" s="943"/>
      <c r="AH109" s="943"/>
      <c r="AI109" s="943"/>
      <c r="AJ109" s="944"/>
      <c r="AK109" s="942" t="s">
        <v>312</v>
      </c>
      <c r="AL109" s="943"/>
      <c r="AM109" s="943"/>
      <c r="AN109" s="943"/>
      <c r="AO109" s="944"/>
      <c r="AP109" s="942" t="s">
        <v>442</v>
      </c>
      <c r="AQ109" s="943"/>
      <c r="AR109" s="943"/>
      <c r="AS109" s="943"/>
      <c r="AT109" s="945"/>
      <c r="AU109" s="962" t="s">
        <v>439</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440</v>
      </c>
      <c r="BR109" s="943"/>
      <c r="BS109" s="943"/>
      <c r="BT109" s="943"/>
      <c r="BU109" s="944"/>
      <c r="BV109" s="942" t="s">
        <v>441</v>
      </c>
      <c r="BW109" s="943"/>
      <c r="BX109" s="943"/>
      <c r="BY109" s="943"/>
      <c r="BZ109" s="944"/>
      <c r="CA109" s="942" t="s">
        <v>312</v>
      </c>
      <c r="CB109" s="943"/>
      <c r="CC109" s="943"/>
      <c r="CD109" s="943"/>
      <c r="CE109" s="944"/>
      <c r="CF109" s="963" t="s">
        <v>442</v>
      </c>
      <c r="CG109" s="963"/>
      <c r="CH109" s="963"/>
      <c r="CI109" s="963"/>
      <c r="CJ109" s="963"/>
      <c r="CK109" s="942" t="s">
        <v>443</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440</v>
      </c>
      <c r="DH109" s="943"/>
      <c r="DI109" s="943"/>
      <c r="DJ109" s="943"/>
      <c r="DK109" s="944"/>
      <c r="DL109" s="942" t="s">
        <v>441</v>
      </c>
      <c r="DM109" s="943"/>
      <c r="DN109" s="943"/>
      <c r="DO109" s="943"/>
      <c r="DP109" s="944"/>
      <c r="DQ109" s="942" t="s">
        <v>312</v>
      </c>
      <c r="DR109" s="943"/>
      <c r="DS109" s="943"/>
      <c r="DT109" s="943"/>
      <c r="DU109" s="944"/>
      <c r="DV109" s="942" t="s">
        <v>442</v>
      </c>
      <c r="DW109" s="943"/>
      <c r="DX109" s="943"/>
      <c r="DY109" s="943"/>
      <c r="DZ109" s="945"/>
    </row>
    <row r="110" spans="1:131" s="248" customFormat="1" ht="26.25" customHeight="1" x14ac:dyDescent="0.15">
      <c r="A110" s="946" t="s">
        <v>444</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509110</v>
      </c>
      <c r="AB110" s="950"/>
      <c r="AC110" s="950"/>
      <c r="AD110" s="950"/>
      <c r="AE110" s="951"/>
      <c r="AF110" s="952">
        <v>523112</v>
      </c>
      <c r="AG110" s="950"/>
      <c r="AH110" s="950"/>
      <c r="AI110" s="950"/>
      <c r="AJ110" s="951"/>
      <c r="AK110" s="952">
        <v>537682</v>
      </c>
      <c r="AL110" s="950"/>
      <c r="AM110" s="950"/>
      <c r="AN110" s="950"/>
      <c r="AO110" s="951"/>
      <c r="AP110" s="953">
        <v>17.899999999999999</v>
      </c>
      <c r="AQ110" s="954"/>
      <c r="AR110" s="954"/>
      <c r="AS110" s="954"/>
      <c r="AT110" s="955"/>
      <c r="AU110" s="956" t="s">
        <v>72</v>
      </c>
      <c r="AV110" s="957"/>
      <c r="AW110" s="957"/>
      <c r="AX110" s="957"/>
      <c r="AY110" s="957"/>
      <c r="AZ110" s="998" t="s">
        <v>445</v>
      </c>
      <c r="BA110" s="947"/>
      <c r="BB110" s="947"/>
      <c r="BC110" s="947"/>
      <c r="BD110" s="947"/>
      <c r="BE110" s="947"/>
      <c r="BF110" s="947"/>
      <c r="BG110" s="947"/>
      <c r="BH110" s="947"/>
      <c r="BI110" s="947"/>
      <c r="BJ110" s="947"/>
      <c r="BK110" s="947"/>
      <c r="BL110" s="947"/>
      <c r="BM110" s="947"/>
      <c r="BN110" s="947"/>
      <c r="BO110" s="947"/>
      <c r="BP110" s="948"/>
      <c r="BQ110" s="984">
        <v>5633739</v>
      </c>
      <c r="BR110" s="985"/>
      <c r="BS110" s="985"/>
      <c r="BT110" s="985"/>
      <c r="BU110" s="985"/>
      <c r="BV110" s="985">
        <v>6241501</v>
      </c>
      <c r="BW110" s="985"/>
      <c r="BX110" s="985"/>
      <c r="BY110" s="985"/>
      <c r="BZ110" s="985"/>
      <c r="CA110" s="985">
        <v>7031222</v>
      </c>
      <c r="CB110" s="985"/>
      <c r="CC110" s="985"/>
      <c r="CD110" s="985"/>
      <c r="CE110" s="985"/>
      <c r="CF110" s="999">
        <v>234.3</v>
      </c>
      <c r="CG110" s="1000"/>
      <c r="CH110" s="1000"/>
      <c r="CI110" s="1000"/>
      <c r="CJ110" s="1000"/>
      <c r="CK110" s="1001" t="s">
        <v>446</v>
      </c>
      <c r="CL110" s="1002"/>
      <c r="CM110" s="981" t="s">
        <v>447</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448</v>
      </c>
      <c r="DH110" s="985"/>
      <c r="DI110" s="985"/>
      <c r="DJ110" s="985"/>
      <c r="DK110" s="985"/>
      <c r="DL110" s="985" t="s">
        <v>449</v>
      </c>
      <c r="DM110" s="985"/>
      <c r="DN110" s="985"/>
      <c r="DO110" s="985"/>
      <c r="DP110" s="985"/>
      <c r="DQ110" s="985" t="s">
        <v>450</v>
      </c>
      <c r="DR110" s="985"/>
      <c r="DS110" s="985"/>
      <c r="DT110" s="985"/>
      <c r="DU110" s="985"/>
      <c r="DV110" s="986" t="s">
        <v>451</v>
      </c>
      <c r="DW110" s="986"/>
      <c r="DX110" s="986"/>
      <c r="DY110" s="986"/>
      <c r="DZ110" s="987"/>
    </row>
    <row r="111" spans="1:131" s="248" customFormat="1" ht="26.25" customHeight="1" x14ac:dyDescent="0.15">
      <c r="A111" s="988" t="s">
        <v>452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453</v>
      </c>
      <c r="AB111" s="992"/>
      <c r="AC111" s="992"/>
      <c r="AD111" s="992"/>
      <c r="AE111" s="993"/>
      <c r="AF111" s="994" t="s">
        <v>451</v>
      </c>
      <c r="AG111" s="992"/>
      <c r="AH111" s="992"/>
      <c r="AI111" s="992"/>
      <c r="AJ111" s="993"/>
      <c r="AK111" s="994" t="s">
        <v>451</v>
      </c>
      <c r="AL111" s="992"/>
      <c r="AM111" s="992"/>
      <c r="AN111" s="992"/>
      <c r="AO111" s="993"/>
      <c r="AP111" s="995" t="s">
        <v>449</v>
      </c>
      <c r="AQ111" s="996"/>
      <c r="AR111" s="996"/>
      <c r="AS111" s="996"/>
      <c r="AT111" s="997"/>
      <c r="AU111" s="958"/>
      <c r="AV111" s="959"/>
      <c r="AW111" s="959"/>
      <c r="AX111" s="959"/>
      <c r="AY111" s="959"/>
      <c r="AZ111" s="1007" t="s">
        <v>454</v>
      </c>
      <c r="BA111" s="1008"/>
      <c r="BB111" s="1008"/>
      <c r="BC111" s="1008"/>
      <c r="BD111" s="1008"/>
      <c r="BE111" s="1008"/>
      <c r="BF111" s="1008"/>
      <c r="BG111" s="1008"/>
      <c r="BH111" s="1008"/>
      <c r="BI111" s="1008"/>
      <c r="BJ111" s="1008"/>
      <c r="BK111" s="1008"/>
      <c r="BL111" s="1008"/>
      <c r="BM111" s="1008"/>
      <c r="BN111" s="1008"/>
      <c r="BO111" s="1008"/>
      <c r="BP111" s="1009"/>
      <c r="BQ111" s="977" t="s">
        <v>448</v>
      </c>
      <c r="BR111" s="978"/>
      <c r="BS111" s="978"/>
      <c r="BT111" s="978"/>
      <c r="BU111" s="978"/>
      <c r="BV111" s="978" t="s">
        <v>451</v>
      </c>
      <c r="BW111" s="978"/>
      <c r="BX111" s="978"/>
      <c r="BY111" s="978"/>
      <c r="BZ111" s="978"/>
      <c r="CA111" s="978" t="s">
        <v>451</v>
      </c>
      <c r="CB111" s="978"/>
      <c r="CC111" s="978"/>
      <c r="CD111" s="978"/>
      <c r="CE111" s="978"/>
      <c r="CF111" s="972" t="s">
        <v>455</v>
      </c>
      <c r="CG111" s="973"/>
      <c r="CH111" s="973"/>
      <c r="CI111" s="973"/>
      <c r="CJ111" s="973"/>
      <c r="CK111" s="1003"/>
      <c r="CL111" s="1004"/>
      <c r="CM111" s="974" t="s">
        <v>456</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457</v>
      </c>
      <c r="DH111" s="978"/>
      <c r="DI111" s="978"/>
      <c r="DJ111" s="978"/>
      <c r="DK111" s="978"/>
      <c r="DL111" s="978" t="s">
        <v>448</v>
      </c>
      <c r="DM111" s="978"/>
      <c r="DN111" s="978"/>
      <c r="DO111" s="978"/>
      <c r="DP111" s="978"/>
      <c r="DQ111" s="978" t="s">
        <v>451</v>
      </c>
      <c r="DR111" s="978"/>
      <c r="DS111" s="978"/>
      <c r="DT111" s="978"/>
      <c r="DU111" s="978"/>
      <c r="DV111" s="979" t="s">
        <v>458</v>
      </c>
      <c r="DW111" s="979"/>
      <c r="DX111" s="979"/>
      <c r="DY111" s="979"/>
      <c r="DZ111" s="980"/>
    </row>
    <row r="112" spans="1:131" s="248" customFormat="1" ht="26.25" customHeight="1" x14ac:dyDescent="0.15">
      <c r="A112" s="1010" t="s">
        <v>459</v>
      </c>
      <c r="B112" s="1011"/>
      <c r="C112" s="1008" t="s">
        <v>460</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449</v>
      </c>
      <c r="AB112" s="1017"/>
      <c r="AC112" s="1017"/>
      <c r="AD112" s="1017"/>
      <c r="AE112" s="1018"/>
      <c r="AF112" s="1019" t="s">
        <v>450</v>
      </c>
      <c r="AG112" s="1017"/>
      <c r="AH112" s="1017"/>
      <c r="AI112" s="1017"/>
      <c r="AJ112" s="1018"/>
      <c r="AK112" s="1019" t="s">
        <v>458</v>
      </c>
      <c r="AL112" s="1017"/>
      <c r="AM112" s="1017"/>
      <c r="AN112" s="1017"/>
      <c r="AO112" s="1018"/>
      <c r="AP112" s="1020" t="s">
        <v>448</v>
      </c>
      <c r="AQ112" s="1021"/>
      <c r="AR112" s="1021"/>
      <c r="AS112" s="1021"/>
      <c r="AT112" s="1022"/>
      <c r="AU112" s="958"/>
      <c r="AV112" s="959"/>
      <c r="AW112" s="959"/>
      <c r="AX112" s="959"/>
      <c r="AY112" s="959"/>
      <c r="AZ112" s="1007" t="s">
        <v>461</v>
      </c>
      <c r="BA112" s="1008"/>
      <c r="BB112" s="1008"/>
      <c r="BC112" s="1008"/>
      <c r="BD112" s="1008"/>
      <c r="BE112" s="1008"/>
      <c r="BF112" s="1008"/>
      <c r="BG112" s="1008"/>
      <c r="BH112" s="1008"/>
      <c r="BI112" s="1008"/>
      <c r="BJ112" s="1008"/>
      <c r="BK112" s="1008"/>
      <c r="BL112" s="1008"/>
      <c r="BM112" s="1008"/>
      <c r="BN112" s="1008"/>
      <c r="BO112" s="1008"/>
      <c r="BP112" s="1009"/>
      <c r="BQ112" s="977">
        <v>4623453</v>
      </c>
      <c r="BR112" s="978"/>
      <c r="BS112" s="978"/>
      <c r="BT112" s="978"/>
      <c r="BU112" s="978"/>
      <c r="BV112" s="978">
        <v>4485612</v>
      </c>
      <c r="BW112" s="978"/>
      <c r="BX112" s="978"/>
      <c r="BY112" s="978"/>
      <c r="BZ112" s="978"/>
      <c r="CA112" s="978">
        <v>4332151</v>
      </c>
      <c r="CB112" s="978"/>
      <c r="CC112" s="978"/>
      <c r="CD112" s="978"/>
      <c r="CE112" s="978"/>
      <c r="CF112" s="972">
        <v>144.4</v>
      </c>
      <c r="CG112" s="973"/>
      <c r="CH112" s="973"/>
      <c r="CI112" s="973"/>
      <c r="CJ112" s="973"/>
      <c r="CK112" s="1003"/>
      <c r="CL112" s="1004"/>
      <c r="CM112" s="974" t="s">
        <v>462</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448</v>
      </c>
      <c r="DH112" s="978"/>
      <c r="DI112" s="978"/>
      <c r="DJ112" s="978"/>
      <c r="DK112" s="978"/>
      <c r="DL112" s="978" t="s">
        <v>455</v>
      </c>
      <c r="DM112" s="978"/>
      <c r="DN112" s="978"/>
      <c r="DO112" s="978"/>
      <c r="DP112" s="978"/>
      <c r="DQ112" s="978" t="s">
        <v>450</v>
      </c>
      <c r="DR112" s="978"/>
      <c r="DS112" s="978"/>
      <c r="DT112" s="978"/>
      <c r="DU112" s="978"/>
      <c r="DV112" s="979" t="s">
        <v>449</v>
      </c>
      <c r="DW112" s="979"/>
      <c r="DX112" s="979"/>
      <c r="DY112" s="979"/>
      <c r="DZ112" s="980"/>
    </row>
    <row r="113" spans="1:130" s="248" customFormat="1" ht="26.25" customHeight="1" x14ac:dyDescent="0.15">
      <c r="A113" s="1012"/>
      <c r="B113" s="1013"/>
      <c r="C113" s="1008" t="s">
        <v>463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337433</v>
      </c>
      <c r="AB113" s="992"/>
      <c r="AC113" s="992"/>
      <c r="AD113" s="992"/>
      <c r="AE113" s="993"/>
      <c r="AF113" s="994">
        <v>338617</v>
      </c>
      <c r="AG113" s="992"/>
      <c r="AH113" s="992"/>
      <c r="AI113" s="992"/>
      <c r="AJ113" s="993"/>
      <c r="AK113" s="994">
        <v>336184</v>
      </c>
      <c r="AL113" s="992"/>
      <c r="AM113" s="992"/>
      <c r="AN113" s="992"/>
      <c r="AO113" s="993"/>
      <c r="AP113" s="995">
        <v>11.2</v>
      </c>
      <c r="AQ113" s="996"/>
      <c r="AR113" s="996"/>
      <c r="AS113" s="996"/>
      <c r="AT113" s="997"/>
      <c r="AU113" s="958"/>
      <c r="AV113" s="959"/>
      <c r="AW113" s="959"/>
      <c r="AX113" s="959"/>
      <c r="AY113" s="959"/>
      <c r="AZ113" s="1007" t="s">
        <v>464</v>
      </c>
      <c r="BA113" s="1008"/>
      <c r="BB113" s="1008"/>
      <c r="BC113" s="1008"/>
      <c r="BD113" s="1008"/>
      <c r="BE113" s="1008"/>
      <c r="BF113" s="1008"/>
      <c r="BG113" s="1008"/>
      <c r="BH113" s="1008"/>
      <c r="BI113" s="1008"/>
      <c r="BJ113" s="1008"/>
      <c r="BK113" s="1008"/>
      <c r="BL113" s="1008"/>
      <c r="BM113" s="1008"/>
      <c r="BN113" s="1008"/>
      <c r="BO113" s="1008"/>
      <c r="BP113" s="1009"/>
      <c r="BQ113" s="977">
        <v>283444</v>
      </c>
      <c r="BR113" s="978"/>
      <c r="BS113" s="978"/>
      <c r="BT113" s="978"/>
      <c r="BU113" s="978"/>
      <c r="BV113" s="978">
        <v>207238</v>
      </c>
      <c r="BW113" s="978"/>
      <c r="BX113" s="978"/>
      <c r="BY113" s="978"/>
      <c r="BZ113" s="978"/>
      <c r="CA113" s="978">
        <v>131437</v>
      </c>
      <c r="CB113" s="978"/>
      <c r="CC113" s="978"/>
      <c r="CD113" s="978"/>
      <c r="CE113" s="978"/>
      <c r="CF113" s="972">
        <v>4.4000000000000004</v>
      </c>
      <c r="CG113" s="973"/>
      <c r="CH113" s="973"/>
      <c r="CI113" s="973"/>
      <c r="CJ113" s="973"/>
      <c r="CK113" s="1003"/>
      <c r="CL113" s="1004"/>
      <c r="CM113" s="974" t="s">
        <v>465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448</v>
      </c>
      <c r="DH113" s="1017"/>
      <c r="DI113" s="1017"/>
      <c r="DJ113" s="1017"/>
      <c r="DK113" s="1018"/>
      <c r="DL113" s="1019" t="s">
        <v>450</v>
      </c>
      <c r="DM113" s="1017"/>
      <c r="DN113" s="1017"/>
      <c r="DO113" s="1017"/>
      <c r="DP113" s="1018"/>
      <c r="DQ113" s="1019" t="s">
        <v>455</v>
      </c>
      <c r="DR113" s="1017"/>
      <c r="DS113" s="1017"/>
      <c r="DT113" s="1017"/>
      <c r="DU113" s="1018"/>
      <c r="DV113" s="1020" t="s">
        <v>448</v>
      </c>
      <c r="DW113" s="1021"/>
      <c r="DX113" s="1021"/>
      <c r="DY113" s="1021"/>
      <c r="DZ113" s="1022"/>
    </row>
    <row r="114" spans="1:130" s="248" customFormat="1" ht="26.25" customHeight="1" x14ac:dyDescent="0.15">
      <c r="A114" s="1012"/>
      <c r="B114" s="1013"/>
      <c r="C114" s="1008" t="s">
        <v>466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85710</v>
      </c>
      <c r="AB114" s="1017"/>
      <c r="AC114" s="1017"/>
      <c r="AD114" s="1017"/>
      <c r="AE114" s="1018"/>
      <c r="AF114" s="1019">
        <v>80234</v>
      </c>
      <c r="AG114" s="1017"/>
      <c r="AH114" s="1017"/>
      <c r="AI114" s="1017"/>
      <c r="AJ114" s="1018"/>
      <c r="AK114" s="1019">
        <v>78648</v>
      </c>
      <c r="AL114" s="1017"/>
      <c r="AM114" s="1017"/>
      <c r="AN114" s="1017"/>
      <c r="AO114" s="1018"/>
      <c r="AP114" s="1020">
        <v>2.6</v>
      </c>
      <c r="AQ114" s="1021"/>
      <c r="AR114" s="1021"/>
      <c r="AS114" s="1021"/>
      <c r="AT114" s="1022"/>
      <c r="AU114" s="958"/>
      <c r="AV114" s="959"/>
      <c r="AW114" s="959"/>
      <c r="AX114" s="959"/>
      <c r="AY114" s="959"/>
      <c r="AZ114" s="1007" t="s">
        <v>467</v>
      </c>
      <c r="BA114" s="1008"/>
      <c r="BB114" s="1008"/>
      <c r="BC114" s="1008"/>
      <c r="BD114" s="1008"/>
      <c r="BE114" s="1008"/>
      <c r="BF114" s="1008"/>
      <c r="BG114" s="1008"/>
      <c r="BH114" s="1008"/>
      <c r="BI114" s="1008"/>
      <c r="BJ114" s="1008"/>
      <c r="BK114" s="1008"/>
      <c r="BL114" s="1008"/>
      <c r="BM114" s="1008"/>
      <c r="BN114" s="1008"/>
      <c r="BO114" s="1008"/>
      <c r="BP114" s="1009"/>
      <c r="BQ114" s="977">
        <v>876110</v>
      </c>
      <c r="BR114" s="978"/>
      <c r="BS114" s="978"/>
      <c r="BT114" s="978"/>
      <c r="BU114" s="978"/>
      <c r="BV114" s="978">
        <v>860933</v>
      </c>
      <c r="BW114" s="978"/>
      <c r="BX114" s="978"/>
      <c r="BY114" s="978"/>
      <c r="BZ114" s="978"/>
      <c r="CA114" s="978">
        <v>855987</v>
      </c>
      <c r="CB114" s="978"/>
      <c r="CC114" s="978"/>
      <c r="CD114" s="978"/>
      <c r="CE114" s="978"/>
      <c r="CF114" s="972">
        <v>28.5</v>
      </c>
      <c r="CG114" s="973"/>
      <c r="CH114" s="973"/>
      <c r="CI114" s="973"/>
      <c r="CJ114" s="973"/>
      <c r="CK114" s="1003"/>
      <c r="CL114" s="1004"/>
      <c r="CM114" s="974" t="s">
        <v>468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448</v>
      </c>
      <c r="DH114" s="1017"/>
      <c r="DI114" s="1017"/>
      <c r="DJ114" s="1017"/>
      <c r="DK114" s="1018"/>
      <c r="DL114" s="1019" t="s">
        <v>457</v>
      </c>
      <c r="DM114" s="1017"/>
      <c r="DN114" s="1017"/>
      <c r="DO114" s="1017"/>
      <c r="DP114" s="1018"/>
      <c r="DQ114" s="1019" t="s">
        <v>458</v>
      </c>
      <c r="DR114" s="1017"/>
      <c r="DS114" s="1017"/>
      <c r="DT114" s="1017"/>
      <c r="DU114" s="1018"/>
      <c r="DV114" s="1020" t="s">
        <v>458</v>
      </c>
      <c r="DW114" s="1021"/>
      <c r="DX114" s="1021"/>
      <c r="DY114" s="1021"/>
      <c r="DZ114" s="1022"/>
    </row>
    <row r="115" spans="1:130" s="248" customFormat="1" ht="26.25" customHeight="1" x14ac:dyDescent="0.15">
      <c r="A115" s="1012"/>
      <c r="B115" s="1013"/>
      <c r="C115" s="1008" t="s">
        <v>469</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470</v>
      </c>
      <c r="AB115" s="992"/>
      <c r="AC115" s="992"/>
      <c r="AD115" s="992"/>
      <c r="AE115" s="993"/>
      <c r="AF115" s="994" t="s">
        <v>458</v>
      </c>
      <c r="AG115" s="992"/>
      <c r="AH115" s="992"/>
      <c r="AI115" s="992"/>
      <c r="AJ115" s="993"/>
      <c r="AK115" s="994" t="s">
        <v>448</v>
      </c>
      <c r="AL115" s="992"/>
      <c r="AM115" s="992"/>
      <c r="AN115" s="992"/>
      <c r="AO115" s="993"/>
      <c r="AP115" s="995" t="s">
        <v>138</v>
      </c>
      <c r="AQ115" s="996"/>
      <c r="AR115" s="996"/>
      <c r="AS115" s="996"/>
      <c r="AT115" s="997"/>
      <c r="AU115" s="958"/>
      <c r="AV115" s="959"/>
      <c r="AW115" s="959"/>
      <c r="AX115" s="959"/>
      <c r="AY115" s="959"/>
      <c r="AZ115" s="1007" t="s">
        <v>471</v>
      </c>
      <c r="BA115" s="1008"/>
      <c r="BB115" s="1008"/>
      <c r="BC115" s="1008"/>
      <c r="BD115" s="1008"/>
      <c r="BE115" s="1008"/>
      <c r="BF115" s="1008"/>
      <c r="BG115" s="1008"/>
      <c r="BH115" s="1008"/>
      <c r="BI115" s="1008"/>
      <c r="BJ115" s="1008"/>
      <c r="BK115" s="1008"/>
      <c r="BL115" s="1008"/>
      <c r="BM115" s="1008"/>
      <c r="BN115" s="1008"/>
      <c r="BO115" s="1008"/>
      <c r="BP115" s="1009"/>
      <c r="BQ115" s="977" t="s">
        <v>455</v>
      </c>
      <c r="BR115" s="978"/>
      <c r="BS115" s="978"/>
      <c r="BT115" s="978"/>
      <c r="BU115" s="978"/>
      <c r="BV115" s="978" t="s">
        <v>455</v>
      </c>
      <c r="BW115" s="978"/>
      <c r="BX115" s="978"/>
      <c r="BY115" s="978"/>
      <c r="BZ115" s="978"/>
      <c r="CA115" s="978" t="s">
        <v>448</v>
      </c>
      <c r="CB115" s="978"/>
      <c r="CC115" s="978"/>
      <c r="CD115" s="978"/>
      <c r="CE115" s="978"/>
      <c r="CF115" s="972" t="s">
        <v>451</v>
      </c>
      <c r="CG115" s="973"/>
      <c r="CH115" s="973"/>
      <c r="CI115" s="973"/>
      <c r="CJ115" s="973"/>
      <c r="CK115" s="1003"/>
      <c r="CL115" s="1004"/>
      <c r="CM115" s="1007" t="s">
        <v>472</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451</v>
      </c>
      <c r="DH115" s="1017"/>
      <c r="DI115" s="1017"/>
      <c r="DJ115" s="1017"/>
      <c r="DK115" s="1018"/>
      <c r="DL115" s="1019" t="s">
        <v>457</v>
      </c>
      <c r="DM115" s="1017"/>
      <c r="DN115" s="1017"/>
      <c r="DO115" s="1017"/>
      <c r="DP115" s="1018"/>
      <c r="DQ115" s="1019" t="s">
        <v>448</v>
      </c>
      <c r="DR115" s="1017"/>
      <c r="DS115" s="1017"/>
      <c r="DT115" s="1017"/>
      <c r="DU115" s="1018"/>
      <c r="DV115" s="1020" t="s">
        <v>455</v>
      </c>
      <c r="DW115" s="1021"/>
      <c r="DX115" s="1021"/>
      <c r="DY115" s="1021"/>
      <c r="DZ115" s="1022"/>
    </row>
    <row r="116" spans="1:130" s="248" customFormat="1" ht="26.25" customHeight="1" x14ac:dyDescent="0.15">
      <c r="A116" s="1014"/>
      <c r="B116" s="1015"/>
      <c r="C116" s="1023" t="s">
        <v>473</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449</v>
      </c>
      <c r="AB116" s="1017"/>
      <c r="AC116" s="1017"/>
      <c r="AD116" s="1017"/>
      <c r="AE116" s="1018"/>
      <c r="AF116" s="1019" t="s">
        <v>138</v>
      </c>
      <c r="AG116" s="1017"/>
      <c r="AH116" s="1017"/>
      <c r="AI116" s="1017"/>
      <c r="AJ116" s="1018"/>
      <c r="AK116" s="1019" t="s">
        <v>138</v>
      </c>
      <c r="AL116" s="1017"/>
      <c r="AM116" s="1017"/>
      <c r="AN116" s="1017"/>
      <c r="AO116" s="1018"/>
      <c r="AP116" s="1020" t="s">
        <v>448</v>
      </c>
      <c r="AQ116" s="1021"/>
      <c r="AR116" s="1021"/>
      <c r="AS116" s="1021"/>
      <c r="AT116" s="1022"/>
      <c r="AU116" s="958"/>
      <c r="AV116" s="959"/>
      <c r="AW116" s="959"/>
      <c r="AX116" s="959"/>
      <c r="AY116" s="959"/>
      <c r="AZ116" s="1025" t="s">
        <v>474</v>
      </c>
      <c r="BA116" s="1026"/>
      <c r="BB116" s="1026"/>
      <c r="BC116" s="1026"/>
      <c r="BD116" s="1026"/>
      <c r="BE116" s="1026"/>
      <c r="BF116" s="1026"/>
      <c r="BG116" s="1026"/>
      <c r="BH116" s="1026"/>
      <c r="BI116" s="1026"/>
      <c r="BJ116" s="1026"/>
      <c r="BK116" s="1026"/>
      <c r="BL116" s="1026"/>
      <c r="BM116" s="1026"/>
      <c r="BN116" s="1026"/>
      <c r="BO116" s="1026"/>
      <c r="BP116" s="1027"/>
      <c r="BQ116" s="977" t="s">
        <v>455</v>
      </c>
      <c r="BR116" s="978"/>
      <c r="BS116" s="978"/>
      <c r="BT116" s="978"/>
      <c r="BU116" s="978"/>
      <c r="BV116" s="978" t="s">
        <v>448</v>
      </c>
      <c r="BW116" s="978"/>
      <c r="BX116" s="978"/>
      <c r="BY116" s="978"/>
      <c r="BZ116" s="978"/>
      <c r="CA116" s="978" t="s">
        <v>450</v>
      </c>
      <c r="CB116" s="978"/>
      <c r="CC116" s="978"/>
      <c r="CD116" s="978"/>
      <c r="CE116" s="978"/>
      <c r="CF116" s="972" t="s">
        <v>475</v>
      </c>
      <c r="CG116" s="973"/>
      <c r="CH116" s="973"/>
      <c r="CI116" s="973"/>
      <c r="CJ116" s="973"/>
      <c r="CK116" s="1003"/>
      <c r="CL116" s="1004"/>
      <c r="CM116" s="974" t="s">
        <v>476</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451</v>
      </c>
      <c r="DH116" s="1017"/>
      <c r="DI116" s="1017"/>
      <c r="DJ116" s="1017"/>
      <c r="DK116" s="1018"/>
      <c r="DL116" s="1019" t="s">
        <v>450</v>
      </c>
      <c r="DM116" s="1017"/>
      <c r="DN116" s="1017"/>
      <c r="DO116" s="1017"/>
      <c r="DP116" s="1018"/>
      <c r="DQ116" s="1019" t="s">
        <v>457</v>
      </c>
      <c r="DR116" s="1017"/>
      <c r="DS116" s="1017"/>
      <c r="DT116" s="1017"/>
      <c r="DU116" s="1018"/>
      <c r="DV116" s="1020" t="s">
        <v>457</v>
      </c>
      <c r="DW116" s="1021"/>
      <c r="DX116" s="1021"/>
      <c r="DY116" s="1021"/>
      <c r="DZ116" s="1022"/>
    </row>
    <row r="117" spans="1:130" s="248" customFormat="1" ht="26.25" customHeight="1" x14ac:dyDescent="0.15">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477</v>
      </c>
      <c r="Z117" s="944"/>
      <c r="AA117" s="1034">
        <v>932253</v>
      </c>
      <c r="AB117" s="1035"/>
      <c r="AC117" s="1035"/>
      <c r="AD117" s="1035"/>
      <c r="AE117" s="1036"/>
      <c r="AF117" s="1037">
        <v>941963</v>
      </c>
      <c r="AG117" s="1035"/>
      <c r="AH117" s="1035"/>
      <c r="AI117" s="1035"/>
      <c r="AJ117" s="1036"/>
      <c r="AK117" s="1037">
        <v>952514</v>
      </c>
      <c r="AL117" s="1035"/>
      <c r="AM117" s="1035"/>
      <c r="AN117" s="1035"/>
      <c r="AO117" s="1036"/>
      <c r="AP117" s="1038"/>
      <c r="AQ117" s="1039"/>
      <c r="AR117" s="1039"/>
      <c r="AS117" s="1039"/>
      <c r="AT117" s="1040"/>
      <c r="AU117" s="958"/>
      <c r="AV117" s="959"/>
      <c r="AW117" s="959"/>
      <c r="AX117" s="959"/>
      <c r="AY117" s="959"/>
      <c r="AZ117" s="1025" t="s">
        <v>478</v>
      </c>
      <c r="BA117" s="1026"/>
      <c r="BB117" s="1026"/>
      <c r="BC117" s="1026"/>
      <c r="BD117" s="1026"/>
      <c r="BE117" s="1026"/>
      <c r="BF117" s="1026"/>
      <c r="BG117" s="1026"/>
      <c r="BH117" s="1026"/>
      <c r="BI117" s="1026"/>
      <c r="BJ117" s="1026"/>
      <c r="BK117" s="1026"/>
      <c r="BL117" s="1026"/>
      <c r="BM117" s="1026"/>
      <c r="BN117" s="1026"/>
      <c r="BO117" s="1026"/>
      <c r="BP117" s="1027"/>
      <c r="BQ117" s="977" t="s">
        <v>448</v>
      </c>
      <c r="BR117" s="978"/>
      <c r="BS117" s="978"/>
      <c r="BT117" s="978"/>
      <c r="BU117" s="978"/>
      <c r="BV117" s="978" t="s">
        <v>451</v>
      </c>
      <c r="BW117" s="978"/>
      <c r="BX117" s="978"/>
      <c r="BY117" s="978"/>
      <c r="BZ117" s="978"/>
      <c r="CA117" s="978" t="s">
        <v>138</v>
      </c>
      <c r="CB117" s="978"/>
      <c r="CC117" s="978"/>
      <c r="CD117" s="978"/>
      <c r="CE117" s="978"/>
      <c r="CF117" s="972" t="s">
        <v>138</v>
      </c>
      <c r="CG117" s="973"/>
      <c r="CH117" s="973"/>
      <c r="CI117" s="973"/>
      <c r="CJ117" s="973"/>
      <c r="CK117" s="1003"/>
      <c r="CL117" s="1004"/>
      <c r="CM117" s="974" t="s">
        <v>479</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448</v>
      </c>
      <c r="DH117" s="1017"/>
      <c r="DI117" s="1017"/>
      <c r="DJ117" s="1017"/>
      <c r="DK117" s="1018"/>
      <c r="DL117" s="1019" t="s">
        <v>457</v>
      </c>
      <c r="DM117" s="1017"/>
      <c r="DN117" s="1017"/>
      <c r="DO117" s="1017"/>
      <c r="DP117" s="1018"/>
      <c r="DQ117" s="1019" t="s">
        <v>458</v>
      </c>
      <c r="DR117" s="1017"/>
      <c r="DS117" s="1017"/>
      <c r="DT117" s="1017"/>
      <c r="DU117" s="1018"/>
      <c r="DV117" s="1020" t="s">
        <v>458</v>
      </c>
      <c r="DW117" s="1021"/>
      <c r="DX117" s="1021"/>
      <c r="DY117" s="1021"/>
      <c r="DZ117" s="1022"/>
    </row>
    <row r="118" spans="1:130" s="248" customFormat="1" ht="26.25" customHeight="1" x14ac:dyDescent="0.15">
      <c r="A118" s="962" t="s">
        <v>443</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440</v>
      </c>
      <c r="AB118" s="943"/>
      <c r="AC118" s="943"/>
      <c r="AD118" s="943"/>
      <c r="AE118" s="944"/>
      <c r="AF118" s="942" t="s">
        <v>441</v>
      </c>
      <c r="AG118" s="943"/>
      <c r="AH118" s="943"/>
      <c r="AI118" s="943"/>
      <c r="AJ118" s="944"/>
      <c r="AK118" s="942" t="s">
        <v>312</v>
      </c>
      <c r="AL118" s="943"/>
      <c r="AM118" s="943"/>
      <c r="AN118" s="943"/>
      <c r="AO118" s="944"/>
      <c r="AP118" s="1029" t="s">
        <v>442</v>
      </c>
      <c r="AQ118" s="1030"/>
      <c r="AR118" s="1030"/>
      <c r="AS118" s="1030"/>
      <c r="AT118" s="1031"/>
      <c r="AU118" s="958"/>
      <c r="AV118" s="959"/>
      <c r="AW118" s="959"/>
      <c r="AX118" s="959"/>
      <c r="AY118" s="959"/>
      <c r="AZ118" s="1032" t="s">
        <v>480</v>
      </c>
      <c r="BA118" s="1023"/>
      <c r="BB118" s="1023"/>
      <c r="BC118" s="1023"/>
      <c r="BD118" s="1023"/>
      <c r="BE118" s="1023"/>
      <c r="BF118" s="1023"/>
      <c r="BG118" s="1023"/>
      <c r="BH118" s="1023"/>
      <c r="BI118" s="1023"/>
      <c r="BJ118" s="1023"/>
      <c r="BK118" s="1023"/>
      <c r="BL118" s="1023"/>
      <c r="BM118" s="1023"/>
      <c r="BN118" s="1023"/>
      <c r="BO118" s="1023"/>
      <c r="BP118" s="1024"/>
      <c r="BQ118" s="1055" t="s">
        <v>450</v>
      </c>
      <c r="BR118" s="1056"/>
      <c r="BS118" s="1056"/>
      <c r="BT118" s="1056"/>
      <c r="BU118" s="1056"/>
      <c r="BV118" s="1056" t="s">
        <v>450</v>
      </c>
      <c r="BW118" s="1056"/>
      <c r="BX118" s="1056"/>
      <c r="BY118" s="1056"/>
      <c r="BZ118" s="1056"/>
      <c r="CA118" s="1056" t="s">
        <v>448</v>
      </c>
      <c r="CB118" s="1056"/>
      <c r="CC118" s="1056"/>
      <c r="CD118" s="1056"/>
      <c r="CE118" s="1056"/>
      <c r="CF118" s="972" t="s">
        <v>458</v>
      </c>
      <c r="CG118" s="973"/>
      <c r="CH118" s="973"/>
      <c r="CI118" s="973"/>
      <c r="CJ118" s="973"/>
      <c r="CK118" s="1003"/>
      <c r="CL118" s="1004"/>
      <c r="CM118" s="974" t="s">
        <v>481</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450</v>
      </c>
      <c r="DH118" s="1017"/>
      <c r="DI118" s="1017"/>
      <c r="DJ118" s="1017"/>
      <c r="DK118" s="1018"/>
      <c r="DL118" s="1019" t="s">
        <v>457</v>
      </c>
      <c r="DM118" s="1017"/>
      <c r="DN118" s="1017"/>
      <c r="DO118" s="1017"/>
      <c r="DP118" s="1018"/>
      <c r="DQ118" s="1019" t="s">
        <v>448</v>
      </c>
      <c r="DR118" s="1017"/>
      <c r="DS118" s="1017"/>
      <c r="DT118" s="1017"/>
      <c r="DU118" s="1018"/>
      <c r="DV118" s="1020" t="s">
        <v>451</v>
      </c>
      <c r="DW118" s="1021"/>
      <c r="DX118" s="1021"/>
      <c r="DY118" s="1021"/>
      <c r="DZ118" s="1022"/>
    </row>
    <row r="119" spans="1:130" s="248" customFormat="1" ht="26.25" customHeight="1" x14ac:dyDescent="0.15">
      <c r="A119" s="1116" t="s">
        <v>446</v>
      </c>
      <c r="B119" s="1002"/>
      <c r="C119" s="981" t="s">
        <v>447</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450</v>
      </c>
      <c r="AB119" s="950"/>
      <c r="AC119" s="950"/>
      <c r="AD119" s="950"/>
      <c r="AE119" s="951"/>
      <c r="AF119" s="952" t="s">
        <v>475</v>
      </c>
      <c r="AG119" s="950"/>
      <c r="AH119" s="950"/>
      <c r="AI119" s="950"/>
      <c r="AJ119" s="951"/>
      <c r="AK119" s="952" t="s">
        <v>448</v>
      </c>
      <c r="AL119" s="950"/>
      <c r="AM119" s="950"/>
      <c r="AN119" s="950"/>
      <c r="AO119" s="951"/>
      <c r="AP119" s="953" t="s">
        <v>450</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482</v>
      </c>
      <c r="BP119" s="1064"/>
      <c r="BQ119" s="1055">
        <v>11416746</v>
      </c>
      <c r="BR119" s="1056"/>
      <c r="BS119" s="1056"/>
      <c r="BT119" s="1056"/>
      <c r="BU119" s="1056"/>
      <c r="BV119" s="1056">
        <v>11795284</v>
      </c>
      <c r="BW119" s="1056"/>
      <c r="BX119" s="1056"/>
      <c r="BY119" s="1056"/>
      <c r="BZ119" s="1056"/>
      <c r="CA119" s="1056">
        <v>12350797</v>
      </c>
      <c r="CB119" s="1056"/>
      <c r="CC119" s="1056"/>
      <c r="CD119" s="1056"/>
      <c r="CE119" s="1056"/>
      <c r="CF119" s="1057"/>
      <c r="CG119" s="1058"/>
      <c r="CH119" s="1058"/>
      <c r="CI119" s="1058"/>
      <c r="CJ119" s="1059"/>
      <c r="CK119" s="1005"/>
      <c r="CL119" s="1006"/>
      <c r="CM119" s="1060" t="s">
        <v>483</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448</v>
      </c>
      <c r="DH119" s="1042"/>
      <c r="DI119" s="1042"/>
      <c r="DJ119" s="1042"/>
      <c r="DK119" s="1043"/>
      <c r="DL119" s="1041" t="s">
        <v>450</v>
      </c>
      <c r="DM119" s="1042"/>
      <c r="DN119" s="1042"/>
      <c r="DO119" s="1042"/>
      <c r="DP119" s="1043"/>
      <c r="DQ119" s="1041" t="s">
        <v>450</v>
      </c>
      <c r="DR119" s="1042"/>
      <c r="DS119" s="1042"/>
      <c r="DT119" s="1042"/>
      <c r="DU119" s="1043"/>
      <c r="DV119" s="1044" t="s">
        <v>475</v>
      </c>
      <c r="DW119" s="1045"/>
      <c r="DX119" s="1045"/>
      <c r="DY119" s="1045"/>
      <c r="DZ119" s="1046"/>
    </row>
    <row r="120" spans="1:130" s="248" customFormat="1" ht="26.25" customHeight="1" x14ac:dyDescent="0.15">
      <c r="A120" s="1117"/>
      <c r="B120" s="1004"/>
      <c r="C120" s="974" t="s">
        <v>456</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457</v>
      </c>
      <c r="AB120" s="1017"/>
      <c r="AC120" s="1017"/>
      <c r="AD120" s="1017"/>
      <c r="AE120" s="1018"/>
      <c r="AF120" s="1019" t="s">
        <v>457</v>
      </c>
      <c r="AG120" s="1017"/>
      <c r="AH120" s="1017"/>
      <c r="AI120" s="1017"/>
      <c r="AJ120" s="1018"/>
      <c r="AK120" s="1019" t="s">
        <v>475</v>
      </c>
      <c r="AL120" s="1017"/>
      <c r="AM120" s="1017"/>
      <c r="AN120" s="1017"/>
      <c r="AO120" s="1018"/>
      <c r="AP120" s="1020" t="s">
        <v>451</v>
      </c>
      <c r="AQ120" s="1021"/>
      <c r="AR120" s="1021"/>
      <c r="AS120" s="1021"/>
      <c r="AT120" s="1022"/>
      <c r="AU120" s="1047" t="s">
        <v>484</v>
      </c>
      <c r="AV120" s="1048"/>
      <c r="AW120" s="1048"/>
      <c r="AX120" s="1048"/>
      <c r="AY120" s="1049"/>
      <c r="AZ120" s="998" t="s">
        <v>485</v>
      </c>
      <c r="BA120" s="947"/>
      <c r="BB120" s="947"/>
      <c r="BC120" s="947"/>
      <c r="BD120" s="947"/>
      <c r="BE120" s="947"/>
      <c r="BF120" s="947"/>
      <c r="BG120" s="947"/>
      <c r="BH120" s="947"/>
      <c r="BI120" s="947"/>
      <c r="BJ120" s="947"/>
      <c r="BK120" s="947"/>
      <c r="BL120" s="947"/>
      <c r="BM120" s="947"/>
      <c r="BN120" s="947"/>
      <c r="BO120" s="947"/>
      <c r="BP120" s="948"/>
      <c r="BQ120" s="984">
        <v>2356339</v>
      </c>
      <c r="BR120" s="985"/>
      <c r="BS120" s="985"/>
      <c r="BT120" s="985"/>
      <c r="BU120" s="985"/>
      <c r="BV120" s="985">
        <v>2068981</v>
      </c>
      <c r="BW120" s="985"/>
      <c r="BX120" s="985"/>
      <c r="BY120" s="985"/>
      <c r="BZ120" s="985"/>
      <c r="CA120" s="985">
        <v>2056414</v>
      </c>
      <c r="CB120" s="985"/>
      <c r="CC120" s="985"/>
      <c r="CD120" s="985"/>
      <c r="CE120" s="985"/>
      <c r="CF120" s="999">
        <v>68.5</v>
      </c>
      <c r="CG120" s="1000"/>
      <c r="CH120" s="1000"/>
      <c r="CI120" s="1000"/>
      <c r="CJ120" s="1000"/>
      <c r="CK120" s="1065" t="s">
        <v>486</v>
      </c>
      <c r="CL120" s="1066"/>
      <c r="CM120" s="1066"/>
      <c r="CN120" s="1066"/>
      <c r="CO120" s="1067"/>
      <c r="CP120" s="1073" t="s">
        <v>487</v>
      </c>
      <c r="CQ120" s="1074"/>
      <c r="CR120" s="1074"/>
      <c r="CS120" s="1074"/>
      <c r="CT120" s="1074"/>
      <c r="CU120" s="1074"/>
      <c r="CV120" s="1074"/>
      <c r="CW120" s="1074"/>
      <c r="CX120" s="1074"/>
      <c r="CY120" s="1074"/>
      <c r="CZ120" s="1074"/>
      <c r="DA120" s="1074"/>
      <c r="DB120" s="1074"/>
      <c r="DC120" s="1074"/>
      <c r="DD120" s="1074"/>
      <c r="DE120" s="1074"/>
      <c r="DF120" s="1075"/>
      <c r="DG120" s="984">
        <v>2486453</v>
      </c>
      <c r="DH120" s="985"/>
      <c r="DI120" s="985"/>
      <c r="DJ120" s="985"/>
      <c r="DK120" s="985"/>
      <c r="DL120" s="985">
        <v>2356043</v>
      </c>
      <c r="DM120" s="985"/>
      <c r="DN120" s="985"/>
      <c r="DO120" s="985"/>
      <c r="DP120" s="985"/>
      <c r="DQ120" s="985">
        <v>2222975</v>
      </c>
      <c r="DR120" s="985"/>
      <c r="DS120" s="985"/>
      <c r="DT120" s="985"/>
      <c r="DU120" s="985"/>
      <c r="DV120" s="986">
        <v>74.099999999999994</v>
      </c>
      <c r="DW120" s="986"/>
      <c r="DX120" s="986"/>
      <c r="DY120" s="986"/>
      <c r="DZ120" s="987"/>
    </row>
    <row r="121" spans="1:130" s="248" customFormat="1" ht="26.25" customHeight="1" x14ac:dyDescent="0.15">
      <c r="A121" s="1117"/>
      <c r="B121" s="1004"/>
      <c r="C121" s="1025" t="s">
        <v>488</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458</v>
      </c>
      <c r="AB121" s="1017"/>
      <c r="AC121" s="1017"/>
      <c r="AD121" s="1017"/>
      <c r="AE121" s="1018"/>
      <c r="AF121" s="1019" t="s">
        <v>453</v>
      </c>
      <c r="AG121" s="1017"/>
      <c r="AH121" s="1017"/>
      <c r="AI121" s="1017"/>
      <c r="AJ121" s="1018"/>
      <c r="AK121" s="1019" t="s">
        <v>453</v>
      </c>
      <c r="AL121" s="1017"/>
      <c r="AM121" s="1017"/>
      <c r="AN121" s="1017"/>
      <c r="AO121" s="1018"/>
      <c r="AP121" s="1020" t="s">
        <v>458</v>
      </c>
      <c r="AQ121" s="1021"/>
      <c r="AR121" s="1021"/>
      <c r="AS121" s="1021"/>
      <c r="AT121" s="1022"/>
      <c r="AU121" s="1050"/>
      <c r="AV121" s="1051"/>
      <c r="AW121" s="1051"/>
      <c r="AX121" s="1051"/>
      <c r="AY121" s="1052"/>
      <c r="AZ121" s="1007" t="s">
        <v>489</v>
      </c>
      <c r="BA121" s="1008"/>
      <c r="BB121" s="1008"/>
      <c r="BC121" s="1008"/>
      <c r="BD121" s="1008"/>
      <c r="BE121" s="1008"/>
      <c r="BF121" s="1008"/>
      <c r="BG121" s="1008"/>
      <c r="BH121" s="1008"/>
      <c r="BI121" s="1008"/>
      <c r="BJ121" s="1008"/>
      <c r="BK121" s="1008"/>
      <c r="BL121" s="1008"/>
      <c r="BM121" s="1008"/>
      <c r="BN121" s="1008"/>
      <c r="BO121" s="1008"/>
      <c r="BP121" s="1009"/>
      <c r="BQ121" s="977" t="s">
        <v>448</v>
      </c>
      <c r="BR121" s="978"/>
      <c r="BS121" s="978"/>
      <c r="BT121" s="978"/>
      <c r="BU121" s="978"/>
      <c r="BV121" s="978" t="s">
        <v>451</v>
      </c>
      <c r="BW121" s="978"/>
      <c r="BX121" s="978"/>
      <c r="BY121" s="978"/>
      <c r="BZ121" s="978"/>
      <c r="CA121" s="978" t="s">
        <v>448</v>
      </c>
      <c r="CB121" s="978"/>
      <c r="CC121" s="978"/>
      <c r="CD121" s="978"/>
      <c r="CE121" s="978"/>
      <c r="CF121" s="972" t="s">
        <v>451</v>
      </c>
      <c r="CG121" s="973"/>
      <c r="CH121" s="973"/>
      <c r="CI121" s="973"/>
      <c r="CJ121" s="973"/>
      <c r="CK121" s="1068"/>
      <c r="CL121" s="1069"/>
      <c r="CM121" s="1069"/>
      <c r="CN121" s="1069"/>
      <c r="CO121" s="1070"/>
      <c r="CP121" s="1078" t="s">
        <v>490</v>
      </c>
      <c r="CQ121" s="1079"/>
      <c r="CR121" s="1079"/>
      <c r="CS121" s="1079"/>
      <c r="CT121" s="1079"/>
      <c r="CU121" s="1079"/>
      <c r="CV121" s="1079"/>
      <c r="CW121" s="1079"/>
      <c r="CX121" s="1079"/>
      <c r="CY121" s="1079"/>
      <c r="CZ121" s="1079"/>
      <c r="DA121" s="1079"/>
      <c r="DB121" s="1079"/>
      <c r="DC121" s="1079"/>
      <c r="DD121" s="1079"/>
      <c r="DE121" s="1079"/>
      <c r="DF121" s="1080"/>
      <c r="DG121" s="977">
        <v>2023297</v>
      </c>
      <c r="DH121" s="978"/>
      <c r="DI121" s="978"/>
      <c r="DJ121" s="978"/>
      <c r="DK121" s="978"/>
      <c r="DL121" s="978">
        <v>2021199</v>
      </c>
      <c r="DM121" s="978"/>
      <c r="DN121" s="978"/>
      <c r="DO121" s="978"/>
      <c r="DP121" s="978"/>
      <c r="DQ121" s="978">
        <v>2006925</v>
      </c>
      <c r="DR121" s="978"/>
      <c r="DS121" s="978"/>
      <c r="DT121" s="978"/>
      <c r="DU121" s="978"/>
      <c r="DV121" s="979">
        <v>66.900000000000006</v>
      </c>
      <c r="DW121" s="979"/>
      <c r="DX121" s="979"/>
      <c r="DY121" s="979"/>
      <c r="DZ121" s="980"/>
    </row>
    <row r="122" spans="1:130" s="248" customFormat="1" ht="26.25" customHeight="1" x14ac:dyDescent="0.15">
      <c r="A122" s="1117"/>
      <c r="B122" s="1004"/>
      <c r="C122" s="974" t="s">
        <v>468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458</v>
      </c>
      <c r="AB122" s="1017"/>
      <c r="AC122" s="1017"/>
      <c r="AD122" s="1017"/>
      <c r="AE122" s="1018"/>
      <c r="AF122" s="1019" t="s">
        <v>450</v>
      </c>
      <c r="AG122" s="1017"/>
      <c r="AH122" s="1017"/>
      <c r="AI122" s="1017"/>
      <c r="AJ122" s="1018"/>
      <c r="AK122" s="1019" t="s">
        <v>450</v>
      </c>
      <c r="AL122" s="1017"/>
      <c r="AM122" s="1017"/>
      <c r="AN122" s="1017"/>
      <c r="AO122" s="1018"/>
      <c r="AP122" s="1020" t="s">
        <v>458</v>
      </c>
      <c r="AQ122" s="1021"/>
      <c r="AR122" s="1021"/>
      <c r="AS122" s="1021"/>
      <c r="AT122" s="1022"/>
      <c r="AU122" s="1050"/>
      <c r="AV122" s="1051"/>
      <c r="AW122" s="1051"/>
      <c r="AX122" s="1051"/>
      <c r="AY122" s="1052"/>
      <c r="AZ122" s="1032" t="s">
        <v>491</v>
      </c>
      <c r="BA122" s="1023"/>
      <c r="BB122" s="1023"/>
      <c r="BC122" s="1023"/>
      <c r="BD122" s="1023"/>
      <c r="BE122" s="1023"/>
      <c r="BF122" s="1023"/>
      <c r="BG122" s="1023"/>
      <c r="BH122" s="1023"/>
      <c r="BI122" s="1023"/>
      <c r="BJ122" s="1023"/>
      <c r="BK122" s="1023"/>
      <c r="BL122" s="1023"/>
      <c r="BM122" s="1023"/>
      <c r="BN122" s="1023"/>
      <c r="BO122" s="1023"/>
      <c r="BP122" s="1024"/>
      <c r="BQ122" s="1055">
        <v>5759580</v>
      </c>
      <c r="BR122" s="1056"/>
      <c r="BS122" s="1056"/>
      <c r="BT122" s="1056"/>
      <c r="BU122" s="1056"/>
      <c r="BV122" s="1056">
        <v>6389349</v>
      </c>
      <c r="BW122" s="1056"/>
      <c r="BX122" s="1056"/>
      <c r="BY122" s="1056"/>
      <c r="BZ122" s="1056"/>
      <c r="CA122" s="1056">
        <v>6333034</v>
      </c>
      <c r="CB122" s="1056"/>
      <c r="CC122" s="1056"/>
      <c r="CD122" s="1056"/>
      <c r="CE122" s="1056"/>
      <c r="CF122" s="1076">
        <v>211.1</v>
      </c>
      <c r="CG122" s="1077"/>
      <c r="CH122" s="1077"/>
      <c r="CI122" s="1077"/>
      <c r="CJ122" s="1077"/>
      <c r="CK122" s="1068"/>
      <c r="CL122" s="1069"/>
      <c r="CM122" s="1069"/>
      <c r="CN122" s="1069"/>
      <c r="CO122" s="1070"/>
      <c r="CP122" s="1078" t="s">
        <v>492</v>
      </c>
      <c r="CQ122" s="1079"/>
      <c r="CR122" s="1079"/>
      <c r="CS122" s="1079"/>
      <c r="CT122" s="1079"/>
      <c r="CU122" s="1079"/>
      <c r="CV122" s="1079"/>
      <c r="CW122" s="1079"/>
      <c r="CX122" s="1079"/>
      <c r="CY122" s="1079"/>
      <c r="CZ122" s="1079"/>
      <c r="DA122" s="1079"/>
      <c r="DB122" s="1079"/>
      <c r="DC122" s="1079"/>
      <c r="DD122" s="1079"/>
      <c r="DE122" s="1079"/>
      <c r="DF122" s="1080"/>
      <c r="DG122" s="977">
        <v>113703</v>
      </c>
      <c r="DH122" s="978"/>
      <c r="DI122" s="978"/>
      <c r="DJ122" s="978"/>
      <c r="DK122" s="978"/>
      <c r="DL122" s="978">
        <v>108370</v>
      </c>
      <c r="DM122" s="978"/>
      <c r="DN122" s="978"/>
      <c r="DO122" s="978"/>
      <c r="DP122" s="978"/>
      <c r="DQ122" s="978">
        <v>102251</v>
      </c>
      <c r="DR122" s="978"/>
      <c r="DS122" s="978"/>
      <c r="DT122" s="978"/>
      <c r="DU122" s="978"/>
      <c r="DV122" s="979">
        <v>3.4</v>
      </c>
      <c r="DW122" s="979"/>
      <c r="DX122" s="979"/>
      <c r="DY122" s="979"/>
      <c r="DZ122" s="980"/>
    </row>
    <row r="123" spans="1:130" s="248" customFormat="1" ht="26.25" customHeight="1" x14ac:dyDescent="0.15">
      <c r="A123" s="1117"/>
      <c r="B123" s="1004"/>
      <c r="C123" s="974" t="s">
        <v>476</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458</v>
      </c>
      <c r="AB123" s="1017"/>
      <c r="AC123" s="1017"/>
      <c r="AD123" s="1017"/>
      <c r="AE123" s="1018"/>
      <c r="AF123" s="1019" t="s">
        <v>448</v>
      </c>
      <c r="AG123" s="1017"/>
      <c r="AH123" s="1017"/>
      <c r="AI123" s="1017"/>
      <c r="AJ123" s="1018"/>
      <c r="AK123" s="1019" t="s">
        <v>470</v>
      </c>
      <c r="AL123" s="1017"/>
      <c r="AM123" s="1017"/>
      <c r="AN123" s="1017"/>
      <c r="AO123" s="1018"/>
      <c r="AP123" s="1020" t="s">
        <v>453</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493</v>
      </c>
      <c r="BP123" s="1064"/>
      <c r="BQ123" s="1123">
        <v>8115919</v>
      </c>
      <c r="BR123" s="1124"/>
      <c r="BS123" s="1124"/>
      <c r="BT123" s="1124"/>
      <c r="BU123" s="1124"/>
      <c r="BV123" s="1124">
        <v>8458330</v>
      </c>
      <c r="BW123" s="1124"/>
      <c r="BX123" s="1124"/>
      <c r="BY123" s="1124"/>
      <c r="BZ123" s="1124"/>
      <c r="CA123" s="1124">
        <v>8389448</v>
      </c>
      <c r="CB123" s="1124"/>
      <c r="CC123" s="1124"/>
      <c r="CD123" s="1124"/>
      <c r="CE123" s="1124"/>
      <c r="CF123" s="1057"/>
      <c r="CG123" s="1058"/>
      <c r="CH123" s="1058"/>
      <c r="CI123" s="1058"/>
      <c r="CJ123" s="1059"/>
      <c r="CK123" s="1068"/>
      <c r="CL123" s="1069"/>
      <c r="CM123" s="1069"/>
      <c r="CN123" s="1069"/>
      <c r="CO123" s="1070"/>
      <c r="CP123" s="1078" t="s">
        <v>494</v>
      </c>
      <c r="CQ123" s="1079"/>
      <c r="CR123" s="1079"/>
      <c r="CS123" s="1079"/>
      <c r="CT123" s="1079"/>
      <c r="CU123" s="1079"/>
      <c r="CV123" s="1079"/>
      <c r="CW123" s="1079"/>
      <c r="CX123" s="1079"/>
      <c r="CY123" s="1079"/>
      <c r="CZ123" s="1079"/>
      <c r="DA123" s="1079"/>
      <c r="DB123" s="1079"/>
      <c r="DC123" s="1079"/>
      <c r="DD123" s="1079"/>
      <c r="DE123" s="1079"/>
      <c r="DF123" s="1080"/>
      <c r="DG123" s="1016" t="s">
        <v>458</v>
      </c>
      <c r="DH123" s="1017"/>
      <c r="DI123" s="1017"/>
      <c r="DJ123" s="1017"/>
      <c r="DK123" s="1018"/>
      <c r="DL123" s="1019" t="s">
        <v>451</v>
      </c>
      <c r="DM123" s="1017"/>
      <c r="DN123" s="1017"/>
      <c r="DO123" s="1017"/>
      <c r="DP123" s="1018"/>
      <c r="DQ123" s="1019" t="s">
        <v>451</v>
      </c>
      <c r="DR123" s="1017"/>
      <c r="DS123" s="1017"/>
      <c r="DT123" s="1017"/>
      <c r="DU123" s="1018"/>
      <c r="DV123" s="1020" t="s">
        <v>458</v>
      </c>
      <c r="DW123" s="1021"/>
      <c r="DX123" s="1021"/>
      <c r="DY123" s="1021"/>
      <c r="DZ123" s="1022"/>
    </row>
    <row r="124" spans="1:130" s="248" customFormat="1" ht="26.25" customHeight="1" thickBot="1" x14ac:dyDescent="0.2">
      <c r="A124" s="1117"/>
      <c r="B124" s="1004"/>
      <c r="C124" s="974" t="s">
        <v>479</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453</v>
      </c>
      <c r="AB124" s="1017"/>
      <c r="AC124" s="1017"/>
      <c r="AD124" s="1017"/>
      <c r="AE124" s="1018"/>
      <c r="AF124" s="1019" t="s">
        <v>451</v>
      </c>
      <c r="AG124" s="1017"/>
      <c r="AH124" s="1017"/>
      <c r="AI124" s="1017"/>
      <c r="AJ124" s="1018"/>
      <c r="AK124" s="1019" t="s">
        <v>448</v>
      </c>
      <c r="AL124" s="1017"/>
      <c r="AM124" s="1017"/>
      <c r="AN124" s="1017"/>
      <c r="AO124" s="1018"/>
      <c r="AP124" s="1020" t="s">
        <v>451</v>
      </c>
      <c r="AQ124" s="1021"/>
      <c r="AR124" s="1021"/>
      <c r="AS124" s="1021"/>
      <c r="AT124" s="1022"/>
      <c r="AU124" s="1119" t="s">
        <v>495</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115.4</v>
      </c>
      <c r="BR124" s="1086"/>
      <c r="BS124" s="1086"/>
      <c r="BT124" s="1086"/>
      <c r="BU124" s="1086"/>
      <c r="BV124" s="1086">
        <v>118.2</v>
      </c>
      <c r="BW124" s="1086"/>
      <c r="BX124" s="1086"/>
      <c r="BY124" s="1086"/>
      <c r="BZ124" s="1086"/>
      <c r="CA124" s="1086">
        <v>132</v>
      </c>
      <c r="CB124" s="1086"/>
      <c r="CC124" s="1086"/>
      <c r="CD124" s="1086"/>
      <c r="CE124" s="1086"/>
      <c r="CF124" s="1087"/>
      <c r="CG124" s="1088"/>
      <c r="CH124" s="1088"/>
      <c r="CI124" s="1088"/>
      <c r="CJ124" s="1089"/>
      <c r="CK124" s="1071"/>
      <c r="CL124" s="1071"/>
      <c r="CM124" s="1071"/>
      <c r="CN124" s="1071"/>
      <c r="CO124" s="1072"/>
      <c r="CP124" s="1078" t="s">
        <v>496</v>
      </c>
      <c r="CQ124" s="1079"/>
      <c r="CR124" s="1079"/>
      <c r="CS124" s="1079"/>
      <c r="CT124" s="1079"/>
      <c r="CU124" s="1079"/>
      <c r="CV124" s="1079"/>
      <c r="CW124" s="1079"/>
      <c r="CX124" s="1079"/>
      <c r="CY124" s="1079"/>
      <c r="CZ124" s="1079"/>
      <c r="DA124" s="1079"/>
      <c r="DB124" s="1079"/>
      <c r="DC124" s="1079"/>
      <c r="DD124" s="1079"/>
      <c r="DE124" s="1079"/>
      <c r="DF124" s="1080"/>
      <c r="DG124" s="1063" t="s">
        <v>453</v>
      </c>
      <c r="DH124" s="1042"/>
      <c r="DI124" s="1042"/>
      <c r="DJ124" s="1042"/>
      <c r="DK124" s="1043"/>
      <c r="DL124" s="1041" t="s">
        <v>450</v>
      </c>
      <c r="DM124" s="1042"/>
      <c r="DN124" s="1042"/>
      <c r="DO124" s="1042"/>
      <c r="DP124" s="1043"/>
      <c r="DQ124" s="1041" t="s">
        <v>451</v>
      </c>
      <c r="DR124" s="1042"/>
      <c r="DS124" s="1042"/>
      <c r="DT124" s="1042"/>
      <c r="DU124" s="1043"/>
      <c r="DV124" s="1044" t="s">
        <v>451</v>
      </c>
      <c r="DW124" s="1045"/>
      <c r="DX124" s="1045"/>
      <c r="DY124" s="1045"/>
      <c r="DZ124" s="1046"/>
    </row>
    <row r="125" spans="1:130" s="248" customFormat="1" ht="26.25" customHeight="1" x14ac:dyDescent="0.15">
      <c r="A125" s="1117"/>
      <c r="B125" s="1004"/>
      <c r="C125" s="974" t="s">
        <v>481</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450</v>
      </c>
      <c r="AB125" s="1017"/>
      <c r="AC125" s="1017"/>
      <c r="AD125" s="1017"/>
      <c r="AE125" s="1018"/>
      <c r="AF125" s="1019" t="s">
        <v>453</v>
      </c>
      <c r="AG125" s="1017"/>
      <c r="AH125" s="1017"/>
      <c r="AI125" s="1017"/>
      <c r="AJ125" s="1018"/>
      <c r="AK125" s="1019" t="s">
        <v>451</v>
      </c>
      <c r="AL125" s="1017"/>
      <c r="AM125" s="1017"/>
      <c r="AN125" s="1017"/>
      <c r="AO125" s="1018"/>
      <c r="AP125" s="1020" t="s">
        <v>451</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497</v>
      </c>
      <c r="CL125" s="1066"/>
      <c r="CM125" s="1066"/>
      <c r="CN125" s="1066"/>
      <c r="CO125" s="1067"/>
      <c r="CP125" s="998" t="s">
        <v>498</v>
      </c>
      <c r="CQ125" s="947"/>
      <c r="CR125" s="947"/>
      <c r="CS125" s="947"/>
      <c r="CT125" s="947"/>
      <c r="CU125" s="947"/>
      <c r="CV125" s="947"/>
      <c r="CW125" s="947"/>
      <c r="CX125" s="947"/>
      <c r="CY125" s="947"/>
      <c r="CZ125" s="947"/>
      <c r="DA125" s="947"/>
      <c r="DB125" s="947"/>
      <c r="DC125" s="947"/>
      <c r="DD125" s="947"/>
      <c r="DE125" s="947"/>
      <c r="DF125" s="948"/>
      <c r="DG125" s="984" t="s">
        <v>448</v>
      </c>
      <c r="DH125" s="985"/>
      <c r="DI125" s="985"/>
      <c r="DJ125" s="985"/>
      <c r="DK125" s="985"/>
      <c r="DL125" s="985" t="s">
        <v>450</v>
      </c>
      <c r="DM125" s="985"/>
      <c r="DN125" s="985"/>
      <c r="DO125" s="985"/>
      <c r="DP125" s="985"/>
      <c r="DQ125" s="985" t="s">
        <v>458</v>
      </c>
      <c r="DR125" s="985"/>
      <c r="DS125" s="985"/>
      <c r="DT125" s="985"/>
      <c r="DU125" s="985"/>
      <c r="DV125" s="986" t="s">
        <v>451</v>
      </c>
      <c r="DW125" s="986"/>
      <c r="DX125" s="986"/>
      <c r="DY125" s="986"/>
      <c r="DZ125" s="987"/>
    </row>
    <row r="126" spans="1:130" s="248" customFormat="1" ht="26.25" customHeight="1" thickBot="1" x14ac:dyDescent="0.2">
      <c r="A126" s="1117"/>
      <c r="B126" s="1004"/>
      <c r="C126" s="974" t="s">
        <v>483</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451</v>
      </c>
      <c r="AB126" s="1017"/>
      <c r="AC126" s="1017"/>
      <c r="AD126" s="1017"/>
      <c r="AE126" s="1018"/>
      <c r="AF126" s="1019" t="s">
        <v>470</v>
      </c>
      <c r="AG126" s="1017"/>
      <c r="AH126" s="1017"/>
      <c r="AI126" s="1017"/>
      <c r="AJ126" s="1018"/>
      <c r="AK126" s="1019" t="s">
        <v>458</v>
      </c>
      <c r="AL126" s="1017"/>
      <c r="AM126" s="1017"/>
      <c r="AN126" s="1017"/>
      <c r="AO126" s="1018"/>
      <c r="AP126" s="1020" t="s">
        <v>451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499</v>
      </c>
      <c r="CQ126" s="1008"/>
      <c r="CR126" s="1008"/>
      <c r="CS126" s="1008"/>
      <c r="CT126" s="1008"/>
      <c r="CU126" s="1008"/>
      <c r="CV126" s="1008"/>
      <c r="CW126" s="1008"/>
      <c r="CX126" s="1008"/>
      <c r="CY126" s="1008"/>
      <c r="CZ126" s="1008"/>
      <c r="DA126" s="1008"/>
      <c r="DB126" s="1008"/>
      <c r="DC126" s="1008"/>
      <c r="DD126" s="1008"/>
      <c r="DE126" s="1008"/>
      <c r="DF126" s="1009"/>
      <c r="DG126" s="977" t="s">
        <v>453</v>
      </c>
      <c r="DH126" s="978"/>
      <c r="DI126" s="978"/>
      <c r="DJ126" s="978"/>
      <c r="DK126" s="978"/>
      <c r="DL126" s="978" t="s">
        <v>451</v>
      </c>
      <c r="DM126" s="978"/>
      <c r="DN126" s="978"/>
      <c r="DO126" s="978"/>
      <c r="DP126" s="978"/>
      <c r="DQ126" s="978" t="s">
        <v>451</v>
      </c>
      <c r="DR126" s="978"/>
      <c r="DS126" s="978"/>
      <c r="DT126" s="978"/>
      <c r="DU126" s="978"/>
      <c r="DV126" s="979" t="s">
        <v>458</v>
      </c>
      <c r="DW126" s="979"/>
      <c r="DX126" s="979"/>
      <c r="DY126" s="979"/>
      <c r="DZ126" s="980"/>
    </row>
    <row r="127" spans="1:130" s="248" customFormat="1" ht="26.25" customHeight="1" x14ac:dyDescent="0.15">
      <c r="A127" s="1118"/>
      <c r="B127" s="1006"/>
      <c r="C127" s="1060" t="s">
        <v>500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451</v>
      </c>
      <c r="AB127" s="1017"/>
      <c r="AC127" s="1017"/>
      <c r="AD127" s="1017"/>
      <c r="AE127" s="1018"/>
      <c r="AF127" s="1019" t="s">
        <v>450</v>
      </c>
      <c r="AG127" s="1017"/>
      <c r="AH127" s="1017"/>
      <c r="AI127" s="1017"/>
      <c r="AJ127" s="1018"/>
      <c r="AK127" s="1019" t="s">
        <v>458</v>
      </c>
      <c r="AL127" s="1017"/>
      <c r="AM127" s="1017"/>
      <c r="AN127" s="1017"/>
      <c r="AO127" s="1018"/>
      <c r="AP127" s="1020" t="s">
        <v>451</v>
      </c>
      <c r="AQ127" s="1021"/>
      <c r="AR127" s="1021"/>
      <c r="AS127" s="1021"/>
      <c r="AT127" s="1022"/>
      <c r="AU127" s="284"/>
      <c r="AV127" s="284"/>
      <c r="AW127" s="284"/>
      <c r="AX127" s="1090" t="s">
        <v>501</v>
      </c>
      <c r="AY127" s="1091"/>
      <c r="AZ127" s="1091"/>
      <c r="BA127" s="1091"/>
      <c r="BB127" s="1091"/>
      <c r="BC127" s="1091"/>
      <c r="BD127" s="1091"/>
      <c r="BE127" s="1092"/>
      <c r="BF127" s="1093" t="s">
        <v>502</v>
      </c>
      <c r="BG127" s="1091"/>
      <c r="BH127" s="1091"/>
      <c r="BI127" s="1091"/>
      <c r="BJ127" s="1091"/>
      <c r="BK127" s="1091"/>
      <c r="BL127" s="1092"/>
      <c r="BM127" s="1093" t="s">
        <v>503</v>
      </c>
      <c r="BN127" s="1091"/>
      <c r="BO127" s="1091"/>
      <c r="BP127" s="1091"/>
      <c r="BQ127" s="1091"/>
      <c r="BR127" s="1091"/>
      <c r="BS127" s="1092"/>
      <c r="BT127" s="1093" t="s">
        <v>504</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505</v>
      </c>
      <c r="CQ127" s="1008"/>
      <c r="CR127" s="1008"/>
      <c r="CS127" s="1008"/>
      <c r="CT127" s="1008"/>
      <c r="CU127" s="1008"/>
      <c r="CV127" s="1008"/>
      <c r="CW127" s="1008"/>
      <c r="CX127" s="1008"/>
      <c r="CY127" s="1008"/>
      <c r="CZ127" s="1008"/>
      <c r="DA127" s="1008"/>
      <c r="DB127" s="1008"/>
      <c r="DC127" s="1008"/>
      <c r="DD127" s="1008"/>
      <c r="DE127" s="1008"/>
      <c r="DF127" s="1009"/>
      <c r="DG127" s="977" t="s">
        <v>450</v>
      </c>
      <c r="DH127" s="978"/>
      <c r="DI127" s="978"/>
      <c r="DJ127" s="978"/>
      <c r="DK127" s="978"/>
      <c r="DL127" s="978" t="s">
        <v>451</v>
      </c>
      <c r="DM127" s="978"/>
      <c r="DN127" s="978"/>
      <c r="DO127" s="978"/>
      <c r="DP127" s="978"/>
      <c r="DQ127" s="978" t="s">
        <v>458</v>
      </c>
      <c r="DR127" s="978"/>
      <c r="DS127" s="978"/>
      <c r="DT127" s="978"/>
      <c r="DU127" s="978"/>
      <c r="DV127" s="979" t="s">
        <v>450</v>
      </c>
      <c r="DW127" s="979"/>
      <c r="DX127" s="979"/>
      <c r="DY127" s="979"/>
      <c r="DZ127" s="980"/>
    </row>
    <row r="128" spans="1:130" s="248" customFormat="1" ht="26.25" customHeight="1" thickBot="1" x14ac:dyDescent="0.2">
      <c r="A128" s="1101" t="s">
        <v>506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507</v>
      </c>
      <c r="X128" s="1103"/>
      <c r="Y128" s="1103"/>
      <c r="Z128" s="1104"/>
      <c r="AA128" s="1105" t="s">
        <v>450</v>
      </c>
      <c r="AB128" s="1106"/>
      <c r="AC128" s="1106"/>
      <c r="AD128" s="1106"/>
      <c r="AE128" s="1107"/>
      <c r="AF128" s="1108" t="s">
        <v>451</v>
      </c>
      <c r="AG128" s="1106"/>
      <c r="AH128" s="1106"/>
      <c r="AI128" s="1106"/>
      <c r="AJ128" s="1107"/>
      <c r="AK128" s="1108" t="s">
        <v>458</v>
      </c>
      <c r="AL128" s="1106"/>
      <c r="AM128" s="1106"/>
      <c r="AN128" s="1106"/>
      <c r="AO128" s="1107"/>
      <c r="AP128" s="1109"/>
      <c r="AQ128" s="1110"/>
      <c r="AR128" s="1110"/>
      <c r="AS128" s="1110"/>
      <c r="AT128" s="1111"/>
      <c r="AU128" s="284"/>
      <c r="AV128" s="284"/>
      <c r="AW128" s="284"/>
      <c r="AX128" s="946" t="s">
        <v>508</v>
      </c>
      <c r="AY128" s="947"/>
      <c r="AZ128" s="947"/>
      <c r="BA128" s="947"/>
      <c r="BB128" s="947"/>
      <c r="BC128" s="947"/>
      <c r="BD128" s="947"/>
      <c r="BE128" s="948"/>
      <c r="BF128" s="1112" t="s">
        <v>470</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509</v>
      </c>
      <c r="CQ128" s="1095"/>
      <c r="CR128" s="1095"/>
      <c r="CS128" s="1095"/>
      <c r="CT128" s="1095"/>
      <c r="CU128" s="1095"/>
      <c r="CV128" s="1095"/>
      <c r="CW128" s="1095"/>
      <c r="CX128" s="1095"/>
      <c r="CY128" s="1095"/>
      <c r="CZ128" s="1095"/>
      <c r="DA128" s="1095"/>
      <c r="DB128" s="1095"/>
      <c r="DC128" s="1095"/>
      <c r="DD128" s="1095"/>
      <c r="DE128" s="1095"/>
      <c r="DF128" s="1096"/>
      <c r="DG128" s="1097" t="s">
        <v>470</v>
      </c>
      <c r="DH128" s="1098"/>
      <c r="DI128" s="1098"/>
      <c r="DJ128" s="1098"/>
      <c r="DK128" s="1098"/>
      <c r="DL128" s="1098" t="s">
        <v>510</v>
      </c>
      <c r="DM128" s="1098"/>
      <c r="DN128" s="1098"/>
      <c r="DO128" s="1098"/>
      <c r="DP128" s="1098"/>
      <c r="DQ128" s="1098" t="s">
        <v>448</v>
      </c>
      <c r="DR128" s="1098"/>
      <c r="DS128" s="1098"/>
      <c r="DT128" s="1098"/>
      <c r="DU128" s="1098"/>
      <c r="DV128" s="1099" t="s">
        <v>448</v>
      </c>
      <c r="DW128" s="1099"/>
      <c r="DX128" s="1099"/>
      <c r="DY128" s="1099"/>
      <c r="DZ128" s="1100"/>
    </row>
    <row r="129" spans="1:131" s="248" customFormat="1" ht="26.25" customHeight="1" x14ac:dyDescent="0.15">
      <c r="A129" s="988" t="s">
        <v>106</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511</v>
      </c>
      <c r="X129" s="1132"/>
      <c r="Y129" s="1132"/>
      <c r="Z129" s="1133"/>
      <c r="AA129" s="1016">
        <v>3345445</v>
      </c>
      <c r="AB129" s="1017"/>
      <c r="AC129" s="1017"/>
      <c r="AD129" s="1017"/>
      <c r="AE129" s="1018"/>
      <c r="AF129" s="1019">
        <v>3323358</v>
      </c>
      <c r="AG129" s="1017"/>
      <c r="AH129" s="1017"/>
      <c r="AI129" s="1017"/>
      <c r="AJ129" s="1018"/>
      <c r="AK129" s="1019">
        <v>3504905</v>
      </c>
      <c r="AL129" s="1017"/>
      <c r="AM129" s="1017"/>
      <c r="AN129" s="1017"/>
      <c r="AO129" s="1018"/>
      <c r="AP129" s="1134"/>
      <c r="AQ129" s="1135"/>
      <c r="AR129" s="1135"/>
      <c r="AS129" s="1135"/>
      <c r="AT129" s="1136"/>
      <c r="AU129" s="286"/>
      <c r="AV129" s="286"/>
      <c r="AW129" s="286"/>
      <c r="AX129" s="1125" t="s">
        <v>512</v>
      </c>
      <c r="AY129" s="1008"/>
      <c r="AZ129" s="1008"/>
      <c r="BA129" s="1008"/>
      <c r="BB129" s="1008"/>
      <c r="BC129" s="1008"/>
      <c r="BD129" s="1008"/>
      <c r="BE129" s="1009"/>
      <c r="BF129" s="1126" t="s">
        <v>513</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514</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515</v>
      </c>
      <c r="X130" s="1132"/>
      <c r="Y130" s="1132"/>
      <c r="Z130" s="1133"/>
      <c r="AA130" s="1016">
        <v>485698</v>
      </c>
      <c r="AB130" s="1017"/>
      <c r="AC130" s="1017"/>
      <c r="AD130" s="1017"/>
      <c r="AE130" s="1018"/>
      <c r="AF130" s="1019">
        <v>501658</v>
      </c>
      <c r="AG130" s="1017"/>
      <c r="AH130" s="1017"/>
      <c r="AI130" s="1017"/>
      <c r="AJ130" s="1018"/>
      <c r="AK130" s="1019">
        <v>504206</v>
      </c>
      <c r="AL130" s="1017"/>
      <c r="AM130" s="1017"/>
      <c r="AN130" s="1017"/>
      <c r="AO130" s="1018"/>
      <c r="AP130" s="1134"/>
      <c r="AQ130" s="1135"/>
      <c r="AR130" s="1135"/>
      <c r="AS130" s="1135"/>
      <c r="AT130" s="1136"/>
      <c r="AU130" s="286"/>
      <c r="AV130" s="286"/>
      <c r="AW130" s="286"/>
      <c r="AX130" s="1125" t="s">
        <v>516</v>
      </c>
      <c r="AY130" s="1008"/>
      <c r="AZ130" s="1008"/>
      <c r="BA130" s="1008"/>
      <c r="BB130" s="1008"/>
      <c r="BC130" s="1008"/>
      <c r="BD130" s="1008"/>
      <c r="BE130" s="1009"/>
      <c r="BF130" s="1162">
        <v>15.3</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517</v>
      </c>
      <c r="X131" s="1170"/>
      <c r="Y131" s="1170"/>
      <c r="Z131" s="1171"/>
      <c r="AA131" s="1063">
        <v>2859747</v>
      </c>
      <c r="AB131" s="1042"/>
      <c r="AC131" s="1042"/>
      <c r="AD131" s="1042"/>
      <c r="AE131" s="1043"/>
      <c r="AF131" s="1041">
        <v>2821700</v>
      </c>
      <c r="AG131" s="1042"/>
      <c r="AH131" s="1042"/>
      <c r="AI131" s="1042"/>
      <c r="AJ131" s="1043"/>
      <c r="AK131" s="1041">
        <v>3000699</v>
      </c>
      <c r="AL131" s="1042"/>
      <c r="AM131" s="1042"/>
      <c r="AN131" s="1042"/>
      <c r="AO131" s="1043"/>
      <c r="AP131" s="1172"/>
      <c r="AQ131" s="1173"/>
      <c r="AR131" s="1173"/>
      <c r="AS131" s="1173"/>
      <c r="AT131" s="1174"/>
      <c r="AU131" s="286"/>
      <c r="AV131" s="286"/>
      <c r="AW131" s="286"/>
      <c r="AX131" s="1144" t="s">
        <v>518</v>
      </c>
      <c r="AY131" s="1095"/>
      <c r="AZ131" s="1095"/>
      <c r="BA131" s="1095"/>
      <c r="BB131" s="1095"/>
      <c r="BC131" s="1095"/>
      <c r="BD131" s="1095"/>
      <c r="BE131" s="1096"/>
      <c r="BF131" s="1145">
        <v>132</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519</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520</v>
      </c>
      <c r="W132" s="1155"/>
      <c r="X132" s="1155"/>
      <c r="Y132" s="1155"/>
      <c r="Z132" s="1156"/>
      <c r="AA132" s="1157">
        <v>15.61519253</v>
      </c>
      <c r="AB132" s="1158"/>
      <c r="AC132" s="1158"/>
      <c r="AD132" s="1158"/>
      <c r="AE132" s="1159"/>
      <c r="AF132" s="1160">
        <v>15.604245669999999</v>
      </c>
      <c r="AG132" s="1158"/>
      <c r="AH132" s="1158"/>
      <c r="AI132" s="1158"/>
      <c r="AJ132" s="1159"/>
      <c r="AK132" s="1160">
        <v>14.94011895</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521</v>
      </c>
      <c r="W133" s="1138"/>
      <c r="X133" s="1138"/>
      <c r="Y133" s="1138"/>
      <c r="Z133" s="1139"/>
      <c r="AA133" s="1140">
        <v>15.5</v>
      </c>
      <c r="AB133" s="1141"/>
      <c r="AC133" s="1141"/>
      <c r="AD133" s="1141"/>
      <c r="AE133" s="1142"/>
      <c r="AF133" s="1140">
        <v>15.5</v>
      </c>
      <c r="AG133" s="1141"/>
      <c r="AH133" s="1141"/>
      <c r="AI133" s="1141"/>
      <c r="AJ133" s="1142"/>
      <c r="AK133" s="1140">
        <v>15.3</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6XhJkH10NvEUxmofeWJJP0XlO6rHuwbZe01S3HvH97hwFKeH4TwIyO1lqNjx4Rqa8SKZU75fSm60P9GBDOPaLw==" saltValue="EDGUfJ6lMMCp1xcXrOHYf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WNh/wTQxPlNfXtyWqCVgFmErI6VCXRYtE2yhT5EQ+cGVd6uTBKU9d7z8X8jP7Jy2Qz35wZ0PQuvzimJXZpLPgQ==" saltValue="+HEEuA9Cmr7Qxy4me7JF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MUkMo7RAzbP7inJlq43MfcfAc3gYp6uhH9oKTtI0GEKjxA8lar+2DIsBoGG2liJOMp19U8oL1CG7b5eWlQ3mg==" saltValue="ZDysirngevx3u71DZtE32w=="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525</v>
      </c>
      <c r="AP7" s="305"/>
      <c r="AQ7" s="306" t="s">
        <v>526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527</v>
      </c>
      <c r="AQ8" s="312" t="s">
        <v>528</v>
      </c>
      <c r="AR8" s="313" t="s">
        <v>529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530</v>
      </c>
      <c r="AL9" s="1178"/>
      <c r="AM9" s="1178"/>
      <c r="AN9" s="1179"/>
      <c r="AO9" s="314">
        <v>953710</v>
      </c>
      <c r="AP9" s="314">
        <v>98229</v>
      </c>
      <c r="AQ9" s="315">
        <v>133274</v>
      </c>
      <c r="AR9" s="316">
        <v>-26.3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531</v>
      </c>
      <c r="AL10" s="1178"/>
      <c r="AM10" s="1178"/>
      <c r="AN10" s="1179"/>
      <c r="AO10" s="317">
        <v>10600</v>
      </c>
      <c r="AP10" s="317">
        <v>1092</v>
      </c>
      <c r="AQ10" s="318">
        <v>18858</v>
      </c>
      <c r="AR10" s="319">
        <v>-94.2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532</v>
      </c>
      <c r="AL11" s="1178"/>
      <c r="AM11" s="1178"/>
      <c r="AN11" s="1179"/>
      <c r="AO11" s="317" t="s">
        <v>533</v>
      </c>
      <c r="AP11" s="317" t="s">
        <v>533</v>
      </c>
      <c r="AQ11" s="318">
        <v>1196</v>
      </c>
      <c r="AR11" s="319" t="s">
        <v>533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534</v>
      </c>
      <c r="AL12" s="1178"/>
      <c r="AM12" s="1178"/>
      <c r="AN12" s="1179"/>
      <c r="AO12" s="317" t="s">
        <v>533</v>
      </c>
      <c r="AP12" s="317" t="s">
        <v>533</v>
      </c>
      <c r="AQ12" s="318" t="s">
        <v>533</v>
      </c>
      <c r="AR12" s="319" t="s">
        <v>533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535</v>
      </c>
      <c r="AL13" s="1178"/>
      <c r="AM13" s="1178"/>
      <c r="AN13" s="1179"/>
      <c r="AO13" s="317">
        <v>40898</v>
      </c>
      <c r="AP13" s="317">
        <v>4212</v>
      </c>
      <c r="AQ13" s="318">
        <v>5360</v>
      </c>
      <c r="AR13" s="319">
        <v>-21.4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536</v>
      </c>
      <c r="AL14" s="1178"/>
      <c r="AM14" s="1178"/>
      <c r="AN14" s="1179"/>
      <c r="AO14" s="317">
        <v>42202</v>
      </c>
      <c r="AP14" s="317">
        <v>4347</v>
      </c>
      <c r="AQ14" s="318">
        <v>2713</v>
      </c>
      <c r="AR14" s="319">
        <v>60.2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537</v>
      </c>
      <c r="AL15" s="1184"/>
      <c r="AM15" s="1184"/>
      <c r="AN15" s="1185"/>
      <c r="AO15" s="317">
        <v>-64956</v>
      </c>
      <c r="AP15" s="317">
        <v>-6690</v>
      </c>
      <c r="AQ15" s="318">
        <v>-11837</v>
      </c>
      <c r="AR15" s="319">
        <v>-43.5</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982454</v>
      </c>
      <c r="AP16" s="317">
        <v>101190</v>
      </c>
      <c r="AQ16" s="318">
        <v>149564</v>
      </c>
      <c r="AR16" s="319">
        <v>-32.299999999999997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539</v>
      </c>
      <c r="AP20" s="326" t="s">
        <v>540</v>
      </c>
      <c r="AQ20" s="327" t="s">
        <v>541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542</v>
      </c>
      <c r="AL21" s="1187"/>
      <c r="AM21" s="1187"/>
      <c r="AN21" s="1188"/>
      <c r="AO21" s="330">
        <v>9.06</v>
      </c>
      <c r="AP21" s="331">
        <v>13.76</v>
      </c>
      <c r="AQ21" s="332">
        <v>-4.7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543</v>
      </c>
      <c r="AL22" s="1187"/>
      <c r="AM22" s="1187"/>
      <c r="AN22" s="1188"/>
      <c r="AO22" s="335">
        <v>96.5</v>
      </c>
      <c r="AP22" s="336">
        <v>95.5</v>
      </c>
      <c r="AQ22" s="337">
        <v>1</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525</v>
      </c>
      <c r="AP30" s="305"/>
      <c r="AQ30" s="306" t="s">
        <v>526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527</v>
      </c>
      <c r="AQ31" s="312" t="s">
        <v>528</v>
      </c>
      <c r="AR31" s="313" t="s">
        <v>529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547</v>
      </c>
      <c r="AL32" s="1181"/>
      <c r="AM32" s="1181"/>
      <c r="AN32" s="1182"/>
      <c r="AO32" s="345">
        <v>537682</v>
      </c>
      <c r="AP32" s="345">
        <v>55380</v>
      </c>
      <c r="AQ32" s="346">
        <v>71500</v>
      </c>
      <c r="AR32" s="347">
        <v>-22.5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548</v>
      </c>
      <c r="AL33" s="1181"/>
      <c r="AM33" s="1181"/>
      <c r="AN33" s="1182"/>
      <c r="AO33" s="345" t="s">
        <v>533</v>
      </c>
      <c r="AP33" s="345" t="s">
        <v>533</v>
      </c>
      <c r="AQ33" s="346" t="s">
        <v>533</v>
      </c>
      <c r="AR33" s="347" t="s">
        <v>533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549</v>
      </c>
      <c r="AL34" s="1181"/>
      <c r="AM34" s="1181"/>
      <c r="AN34" s="1182"/>
      <c r="AO34" s="345" t="s">
        <v>533</v>
      </c>
      <c r="AP34" s="345" t="s">
        <v>533</v>
      </c>
      <c r="AQ34" s="346">
        <v>1</v>
      </c>
      <c r="AR34" s="347" t="s">
        <v>533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550</v>
      </c>
      <c r="AL35" s="1181"/>
      <c r="AM35" s="1181"/>
      <c r="AN35" s="1182"/>
      <c r="AO35" s="345">
        <v>336184</v>
      </c>
      <c r="AP35" s="345">
        <v>34626</v>
      </c>
      <c r="AQ35" s="346">
        <v>19534</v>
      </c>
      <c r="AR35" s="347">
        <v>77.3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551</v>
      </c>
      <c r="AL36" s="1181"/>
      <c r="AM36" s="1181"/>
      <c r="AN36" s="1182"/>
      <c r="AO36" s="345">
        <v>78648</v>
      </c>
      <c r="AP36" s="345">
        <v>8101</v>
      </c>
      <c r="AQ36" s="346">
        <v>5450</v>
      </c>
      <c r="AR36" s="347">
        <v>48.6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552</v>
      </c>
      <c r="AL37" s="1181"/>
      <c r="AM37" s="1181"/>
      <c r="AN37" s="1182"/>
      <c r="AO37" s="345" t="s">
        <v>533</v>
      </c>
      <c r="AP37" s="345" t="s">
        <v>533</v>
      </c>
      <c r="AQ37" s="346">
        <v>1039</v>
      </c>
      <c r="AR37" s="347" t="s">
        <v>533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553</v>
      </c>
      <c r="AL38" s="1190"/>
      <c r="AM38" s="1190"/>
      <c r="AN38" s="1191"/>
      <c r="AO38" s="348" t="s">
        <v>533</v>
      </c>
      <c r="AP38" s="348" t="s">
        <v>533</v>
      </c>
      <c r="AQ38" s="349">
        <v>9</v>
      </c>
      <c r="AR38" s="337" t="s">
        <v>533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554</v>
      </c>
      <c r="AL39" s="1190"/>
      <c r="AM39" s="1190"/>
      <c r="AN39" s="1191"/>
      <c r="AO39" s="345" t="s">
        <v>533</v>
      </c>
      <c r="AP39" s="345" t="s">
        <v>533</v>
      </c>
      <c r="AQ39" s="346">
        <v>-2217</v>
      </c>
      <c r="AR39" s="347" t="s">
        <v>533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555</v>
      </c>
      <c r="AL40" s="1181"/>
      <c r="AM40" s="1181"/>
      <c r="AN40" s="1182"/>
      <c r="AO40" s="345">
        <v>-504206</v>
      </c>
      <c r="AP40" s="345">
        <v>-51932</v>
      </c>
      <c r="AQ40" s="346">
        <v>-63826</v>
      </c>
      <c r="AR40" s="347">
        <v>-18.600000000000001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304</v>
      </c>
      <c r="AL41" s="1193"/>
      <c r="AM41" s="1193"/>
      <c r="AN41" s="1194"/>
      <c r="AO41" s="345">
        <v>448308</v>
      </c>
      <c r="AP41" s="345">
        <v>46174</v>
      </c>
      <c r="AQ41" s="346">
        <v>31490</v>
      </c>
      <c r="AR41" s="347">
        <v>46.6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525</v>
      </c>
      <c r="AN49" s="1197" t="s">
        <v>559</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560</v>
      </c>
      <c r="AO50" s="362" t="s">
        <v>561</v>
      </c>
      <c r="AP50" s="363" t="s">
        <v>562</v>
      </c>
      <c r="AQ50" s="364" t="s">
        <v>563</v>
      </c>
      <c r="AR50" s="365" t="s">
        <v>564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565</v>
      </c>
      <c r="AL51" s="358"/>
      <c r="AM51" s="366">
        <v>217282</v>
      </c>
      <c r="AN51" s="367">
        <v>20465</v>
      </c>
      <c r="AO51" s="368">
        <v>-94.8</v>
      </c>
      <c r="AP51" s="369">
        <v>79466</v>
      </c>
      <c r="AQ51" s="370">
        <v>4.5999999999999996</v>
      </c>
      <c r="AR51" s="371">
        <v>-99.4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566</v>
      </c>
      <c r="AM52" s="374">
        <v>141402</v>
      </c>
      <c r="AN52" s="375">
        <v>13318</v>
      </c>
      <c r="AO52" s="376">
        <v>-92.6</v>
      </c>
      <c r="AP52" s="377">
        <v>44645</v>
      </c>
      <c r="AQ52" s="378">
        <v>9.6999999999999993</v>
      </c>
      <c r="AR52" s="379">
        <v>-102.3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567</v>
      </c>
      <c r="AL53" s="358"/>
      <c r="AM53" s="366">
        <v>257567</v>
      </c>
      <c r="AN53" s="367">
        <v>24783</v>
      </c>
      <c r="AO53" s="368">
        <v>21.1</v>
      </c>
      <c r="AP53" s="369">
        <v>90072</v>
      </c>
      <c r="AQ53" s="370">
        <v>13.3</v>
      </c>
      <c r="AR53" s="371">
        <v>7.8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566</v>
      </c>
      <c r="AM54" s="374">
        <v>184217</v>
      </c>
      <c r="AN54" s="375">
        <v>17725</v>
      </c>
      <c r="AO54" s="376">
        <v>33.1</v>
      </c>
      <c r="AP54" s="377">
        <v>46083</v>
      </c>
      <c r="AQ54" s="378">
        <v>3.2</v>
      </c>
      <c r="AR54" s="379">
        <v>29.9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568</v>
      </c>
      <c r="AL55" s="358"/>
      <c r="AM55" s="366">
        <v>369897</v>
      </c>
      <c r="AN55" s="367">
        <v>36573</v>
      </c>
      <c r="AO55" s="368">
        <v>47.6</v>
      </c>
      <c r="AP55" s="369">
        <v>88328</v>
      </c>
      <c r="AQ55" s="370">
        <v>-1.9</v>
      </c>
      <c r="AR55" s="371">
        <v>49.5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566</v>
      </c>
      <c r="AM56" s="374">
        <v>322545</v>
      </c>
      <c r="AN56" s="375">
        <v>31891</v>
      </c>
      <c r="AO56" s="376">
        <v>79.900000000000006</v>
      </c>
      <c r="AP56" s="377">
        <v>49013</v>
      </c>
      <c r="AQ56" s="378">
        <v>6.4</v>
      </c>
      <c r="AR56" s="379">
        <v>73.5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569</v>
      </c>
      <c r="AL57" s="358"/>
      <c r="AM57" s="366">
        <v>1061166</v>
      </c>
      <c r="AN57" s="367">
        <v>107351</v>
      </c>
      <c r="AO57" s="368">
        <v>193.5</v>
      </c>
      <c r="AP57" s="369">
        <v>103390</v>
      </c>
      <c r="AQ57" s="370">
        <v>17.100000000000001</v>
      </c>
      <c r="AR57" s="371">
        <v>176.4</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566</v>
      </c>
      <c r="AM58" s="374">
        <v>999361</v>
      </c>
      <c r="AN58" s="375">
        <v>101099</v>
      </c>
      <c r="AO58" s="376">
        <v>217</v>
      </c>
      <c r="AP58" s="377">
        <v>51269</v>
      </c>
      <c r="AQ58" s="378">
        <v>4.5999999999999996</v>
      </c>
      <c r="AR58" s="379">
        <v>212.4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570</v>
      </c>
      <c r="AL59" s="358"/>
      <c r="AM59" s="366">
        <v>1359416</v>
      </c>
      <c r="AN59" s="367">
        <v>140016</v>
      </c>
      <c r="AO59" s="368">
        <v>30.4</v>
      </c>
      <c r="AP59" s="369">
        <v>125391</v>
      </c>
      <c r="AQ59" s="370">
        <v>21.3</v>
      </c>
      <c r="AR59" s="371">
        <v>9.1</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566</v>
      </c>
      <c r="AM60" s="374">
        <v>1301802</v>
      </c>
      <c r="AN60" s="375">
        <v>134082</v>
      </c>
      <c r="AO60" s="376">
        <v>32.6</v>
      </c>
      <c r="AP60" s="377">
        <v>68516</v>
      </c>
      <c r="AQ60" s="378">
        <v>33.6</v>
      </c>
      <c r="AR60" s="379">
        <v>-1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571</v>
      </c>
      <c r="AL61" s="380"/>
      <c r="AM61" s="381">
        <v>653066</v>
      </c>
      <c r="AN61" s="382">
        <v>65838</v>
      </c>
      <c r="AO61" s="383">
        <v>39.6</v>
      </c>
      <c r="AP61" s="384">
        <v>97329</v>
      </c>
      <c r="AQ61" s="385">
        <v>10.9</v>
      </c>
      <c r="AR61" s="371">
        <v>28.7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566</v>
      </c>
      <c r="AM62" s="374">
        <v>589865</v>
      </c>
      <c r="AN62" s="375">
        <v>59623</v>
      </c>
      <c r="AO62" s="376">
        <v>54</v>
      </c>
      <c r="AP62" s="377">
        <v>51905</v>
      </c>
      <c r="AQ62" s="378">
        <v>11.5</v>
      </c>
      <c r="AR62" s="379">
        <v>42.5</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ib5HAljoehrZaaRT+XQRHrRzHDMTlRqdtr1OhAc2gSKJyCkD5x+f49/i9dTqHKs94ANWG6paa/KtAugUgOkhKQ==" saltValue="HB+2pRh0K811Sjp8nUhJN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573</v>
      </c>
    </row>
    <row r="120" spans="125:125" ht="13.5" hidden="1" customHeight="1" x14ac:dyDescent="0.15"/>
    <row r="121" spans="125:125" ht="13.5" hidden="1" customHeight="1" x14ac:dyDescent="0.15">
      <c r="DU121" s="292"/>
    </row>
  </sheetData>
  <sheetProtection algorithmName="SHA-512" hashValue="vsw6v3M5haqeul3i6nWOJT5zduO4iTE/ikl7rj3gPzEKrCLd+mdFF64ugFkZyldtsBHTdnNmZjUm1oAw+WqImg==" saltValue="HGT8MjJjT/UMrTY9eMG/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574</v>
      </c>
    </row>
  </sheetData>
  <sheetProtection algorithmName="SHA-512" hashValue="iETL7/+l9SgVf/26fjJ4LiQ8McvG1J8BzTNwRYTroS6jssWmMeNnuhd1bZPsxzREZN1t+7tShkSs8LIDOlPSkw==" saltValue="Gu/ARSFlmVBLhYFaruOG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575</v>
      </c>
      <c r="G46" s="8" t="s">
        <v>576</v>
      </c>
      <c r="H46" s="8" t="s">
        <v>577</v>
      </c>
      <c r="I46" s="8" t="s">
        <v>578</v>
      </c>
      <c r="J46" s="9" t="s">
        <v>579</v>
      </c>
    </row>
    <row r="47" spans="2:10" ht="57.75" customHeight="1" x14ac:dyDescent="0.15">
      <c r="B47" s="10"/>
      <c r="C47" s="1200" t="s">
        <v>3</v>
      </c>
      <c r="D47" s="1200"/>
      <c r="E47" s="1201"/>
      <c r="F47" s="11">
        <v>42.7</v>
      </c>
      <c r="G47" s="12">
        <v>43.6</v>
      </c>
      <c r="H47" s="12">
        <v>44.91</v>
      </c>
      <c r="I47" s="12">
        <v>40.630000000000003</v>
      </c>
      <c r="J47" s="13">
        <v>35.6</v>
      </c>
    </row>
    <row r="48" spans="2:10" ht="57.75" customHeight="1" x14ac:dyDescent="0.15">
      <c r="B48" s="14"/>
      <c r="C48" s="1202" t="s">
        <v>4</v>
      </c>
      <c r="D48" s="1202"/>
      <c r="E48" s="1203"/>
      <c r="F48" s="15">
        <v>5.27</v>
      </c>
      <c r="G48" s="16">
        <v>4.75</v>
      </c>
      <c r="H48" s="16">
        <v>4.47</v>
      </c>
      <c r="I48" s="16">
        <v>4.6399999999999997</v>
      </c>
      <c r="J48" s="17">
        <v>4.87</v>
      </c>
    </row>
    <row r="49" spans="2:10" ht="57.75" customHeight="1" thickBot="1" x14ac:dyDescent="0.2">
      <c r="B49" s="18"/>
      <c r="C49" s="1204" t="s">
        <v>5</v>
      </c>
      <c r="D49" s="1204"/>
      <c r="E49" s="1205"/>
      <c r="F49" s="19" t="s">
        <v>580</v>
      </c>
      <c r="G49" s="20" t="s">
        <v>581</v>
      </c>
      <c r="H49" s="20">
        <v>0.82</v>
      </c>
      <c r="I49" s="20" t="s">
        <v>582</v>
      </c>
      <c r="J49" s="21" t="s">
        <v>583</v>
      </c>
    </row>
    <row r="50" spans="2:10" ht="13.5" customHeight="1" x14ac:dyDescent="0.15"/>
  </sheetData>
  <sheetProtection algorithmName="SHA-512" hashValue="cfpreZZv3v5yMQB0mqMuy1PuxxNa952k7t62t/Xqwd8I/fyfRBR7HuUsAoxEkTemeJe+cXapX4nS2lyEJYbv3Q==" saltValue="SERY0zifCxJVcSi2Bv/CS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575</v>
      </c>
      <c r="G33" s="29" t="s">
        <v>576</v>
      </c>
      <c r="H33" s="29" t="s">
        <v>577</v>
      </c>
      <c r="I33" s="29" t="s">
        <v>578</v>
      </c>
      <c r="J33" s="30" t="s">
        <v>579</v>
      </c>
      <c r="K33" s="22"/>
      <c r="L33" s="22"/>
      <c r="M33" s="22"/>
      <c r="N33" s="22"/>
      <c r="O33" s="22"/>
      <c r="P33" s="22"/>
    </row>
    <row r="34" spans="1:16" ht="39" customHeight="1" x14ac:dyDescent="0.15">
      <c r="A34" s="22"/>
      <c r="B34" s="31"/>
      <c r="C34" s="1212" t="s">
        <v>584</v>
      </c>
      <c r="D34" s="1212"/>
      <c r="E34" s="1213"/>
      <c r="F34" s="32">
        <v>23.97</v>
      </c>
      <c r="G34" s="33">
        <v>24.47</v>
      </c>
      <c r="H34" s="33">
        <v>25.18</v>
      </c>
      <c r="I34" s="33">
        <v>26.88</v>
      </c>
      <c r="J34" s="34">
        <v>26.37</v>
      </c>
      <c r="K34" s="22"/>
      <c r="L34" s="22"/>
      <c r="M34" s="22"/>
      <c r="N34" s="22"/>
      <c r="O34" s="22"/>
      <c r="P34" s="22"/>
    </row>
    <row r="35" spans="1:16" ht="39" customHeight="1" x14ac:dyDescent="0.15">
      <c r="A35" s="22"/>
      <c r="B35" s="35"/>
      <c r="C35" s="1206" t="s">
        <v>585</v>
      </c>
      <c r="D35" s="1207"/>
      <c r="E35" s="1208"/>
      <c r="F35" s="36">
        <v>5.27</v>
      </c>
      <c r="G35" s="37">
        <v>4.74</v>
      </c>
      <c r="H35" s="37">
        <v>4.46</v>
      </c>
      <c r="I35" s="37">
        <v>4.6399999999999997</v>
      </c>
      <c r="J35" s="38">
        <v>4.87</v>
      </c>
      <c r="K35" s="22"/>
      <c r="L35" s="22"/>
      <c r="M35" s="22"/>
      <c r="N35" s="22"/>
      <c r="O35" s="22"/>
      <c r="P35" s="22"/>
    </row>
    <row r="36" spans="1:16" ht="39" customHeight="1" x14ac:dyDescent="0.15">
      <c r="A36" s="22"/>
      <c r="B36" s="35"/>
      <c r="C36" s="1206" t="s">
        <v>586</v>
      </c>
      <c r="D36" s="1207"/>
      <c r="E36" s="1208"/>
      <c r="F36" s="36">
        <v>5.37</v>
      </c>
      <c r="G36" s="37">
        <v>7.32</v>
      </c>
      <c r="H36" s="37">
        <v>3.36</v>
      </c>
      <c r="I36" s="37">
        <v>3.74</v>
      </c>
      <c r="J36" s="38">
        <v>4.3099999999999996</v>
      </c>
      <c r="K36" s="22"/>
      <c r="L36" s="22"/>
      <c r="M36" s="22"/>
      <c r="N36" s="22"/>
      <c r="O36" s="22"/>
      <c r="P36" s="22"/>
    </row>
    <row r="37" spans="1:16" ht="39" customHeight="1" x14ac:dyDescent="0.15">
      <c r="A37" s="22"/>
      <c r="B37" s="35"/>
      <c r="C37" s="1206" t="s">
        <v>587</v>
      </c>
      <c r="D37" s="1207"/>
      <c r="E37" s="1208"/>
      <c r="F37" s="36">
        <v>0.67</v>
      </c>
      <c r="G37" s="37">
        <v>0.73</v>
      </c>
      <c r="H37" s="37">
        <v>0.65</v>
      </c>
      <c r="I37" s="37">
        <v>0.38</v>
      </c>
      <c r="J37" s="38">
        <v>0.61</v>
      </c>
      <c r="K37" s="22"/>
      <c r="L37" s="22"/>
      <c r="M37" s="22"/>
      <c r="N37" s="22"/>
      <c r="O37" s="22"/>
      <c r="P37" s="22"/>
    </row>
    <row r="38" spans="1:16" ht="39" customHeight="1" x14ac:dyDescent="0.15">
      <c r="A38" s="22"/>
      <c r="B38" s="35"/>
      <c r="C38" s="1206" t="s">
        <v>588</v>
      </c>
      <c r="D38" s="1207"/>
      <c r="E38" s="1208"/>
      <c r="F38" s="36">
        <v>0.25</v>
      </c>
      <c r="G38" s="37">
        <v>0.14000000000000001</v>
      </c>
      <c r="H38" s="37">
        <v>0.22</v>
      </c>
      <c r="I38" s="37">
        <v>0.27</v>
      </c>
      <c r="J38" s="38">
        <v>0.34</v>
      </c>
      <c r="K38" s="22"/>
      <c r="L38" s="22"/>
      <c r="M38" s="22"/>
      <c r="N38" s="22"/>
      <c r="O38" s="22"/>
      <c r="P38" s="22"/>
    </row>
    <row r="39" spans="1:16" ht="39" customHeight="1" x14ac:dyDescent="0.15">
      <c r="A39" s="22"/>
      <c r="B39" s="35"/>
      <c r="C39" s="1206" t="s">
        <v>589</v>
      </c>
      <c r="D39" s="1207"/>
      <c r="E39" s="1208"/>
      <c r="F39" s="36">
        <v>0.08</v>
      </c>
      <c r="G39" s="37">
        <v>0.22</v>
      </c>
      <c r="H39" s="37">
        <v>0.38</v>
      </c>
      <c r="I39" s="37">
        <v>0.35</v>
      </c>
      <c r="J39" s="38">
        <v>0.2</v>
      </c>
      <c r="K39" s="22"/>
      <c r="L39" s="22"/>
      <c r="M39" s="22"/>
      <c r="N39" s="22"/>
      <c r="O39" s="22"/>
      <c r="P39" s="22"/>
    </row>
    <row r="40" spans="1:16" ht="39" customHeight="1" x14ac:dyDescent="0.15">
      <c r="A40" s="22"/>
      <c r="B40" s="35"/>
      <c r="C40" s="1206" t="s">
        <v>590</v>
      </c>
      <c r="D40" s="1207"/>
      <c r="E40" s="1208"/>
      <c r="F40" s="36">
        <v>0.09</v>
      </c>
      <c r="G40" s="37">
        <v>0.09</v>
      </c>
      <c r="H40" s="37">
        <v>0.08</v>
      </c>
      <c r="I40" s="37">
        <v>0.09</v>
      </c>
      <c r="J40" s="38">
        <v>0.1</v>
      </c>
      <c r="K40" s="22"/>
      <c r="L40" s="22"/>
      <c r="M40" s="22"/>
      <c r="N40" s="22"/>
      <c r="O40" s="22"/>
      <c r="P40" s="22"/>
    </row>
    <row r="41" spans="1:16" ht="39" customHeight="1" x14ac:dyDescent="0.15">
      <c r="A41" s="22"/>
      <c r="B41" s="35"/>
      <c r="C41" s="1206" t="s">
        <v>591</v>
      </c>
      <c r="D41" s="1207"/>
      <c r="E41" s="1208"/>
      <c r="F41" s="36">
        <v>0.02</v>
      </c>
      <c r="G41" s="37">
        <v>0.02</v>
      </c>
      <c r="H41" s="37">
        <v>0.01</v>
      </c>
      <c r="I41" s="37">
        <v>0.02</v>
      </c>
      <c r="J41" s="38">
        <v>0.04</v>
      </c>
      <c r="K41" s="22"/>
      <c r="L41" s="22"/>
      <c r="M41" s="22"/>
      <c r="N41" s="22"/>
      <c r="O41" s="22"/>
      <c r="P41" s="22"/>
    </row>
    <row r="42" spans="1:16" ht="39" customHeight="1" x14ac:dyDescent="0.15">
      <c r="A42" s="22"/>
      <c r="B42" s="39"/>
      <c r="C42" s="1206" t="s">
        <v>592</v>
      </c>
      <c r="D42" s="1207"/>
      <c r="E42" s="1208"/>
      <c r="F42" s="36" t="s">
        <v>533</v>
      </c>
      <c r="G42" s="37" t="s">
        <v>533</v>
      </c>
      <c r="H42" s="37" t="s">
        <v>533</v>
      </c>
      <c r="I42" s="37" t="s">
        <v>533</v>
      </c>
      <c r="J42" s="38" t="s">
        <v>533</v>
      </c>
      <c r="K42" s="22"/>
      <c r="L42" s="22"/>
      <c r="M42" s="22"/>
      <c r="N42" s="22"/>
      <c r="O42" s="22"/>
      <c r="P42" s="22"/>
    </row>
    <row r="43" spans="1:16" ht="39" customHeight="1" thickBot="1" x14ac:dyDescent="0.2">
      <c r="A43" s="22"/>
      <c r="B43" s="40"/>
      <c r="C43" s="1209" t="s">
        <v>593</v>
      </c>
      <c r="D43" s="1210"/>
      <c r="E43" s="1211"/>
      <c r="F43" s="41" t="s">
        <v>533</v>
      </c>
      <c r="G43" s="42" t="s">
        <v>533</v>
      </c>
      <c r="H43" s="42" t="s">
        <v>533</v>
      </c>
      <c r="I43" s="42">
        <v>0</v>
      </c>
      <c r="J43" s="43" t="s">
        <v>533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1mXOCjQDEZsegvzccNZjx7IixoYq/IXRjoLZKGIkBv+yNof2wYTH1PYt0l4CSN5RCDPiTZqs2DRalTMXnItpQ==" saltValue="/1qmqTyFF1QpMNj5eVsG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575</v>
      </c>
      <c r="L44" s="56" t="s">
        <v>576</v>
      </c>
      <c r="M44" s="56" t="s">
        <v>577</v>
      </c>
      <c r="N44" s="56" t="s">
        <v>578</v>
      </c>
      <c r="O44" s="57" t="s">
        <v>579</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460</v>
      </c>
      <c r="L45" s="60">
        <v>482</v>
      </c>
      <c r="M45" s="60">
        <v>509</v>
      </c>
      <c r="N45" s="60">
        <v>523</v>
      </c>
      <c r="O45" s="61">
        <v>538</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533</v>
      </c>
      <c r="L46" s="64" t="s">
        <v>533</v>
      </c>
      <c r="M46" s="64" t="s">
        <v>533</v>
      </c>
      <c r="N46" s="64" t="s">
        <v>533</v>
      </c>
      <c r="O46" s="65" t="s">
        <v>533</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533</v>
      </c>
      <c r="L47" s="64" t="s">
        <v>533</v>
      </c>
      <c r="M47" s="64" t="s">
        <v>533</v>
      </c>
      <c r="N47" s="64" t="s">
        <v>533</v>
      </c>
      <c r="O47" s="65" t="s">
        <v>533</v>
      </c>
      <c r="P47" s="48"/>
      <c r="Q47" s="48"/>
      <c r="R47" s="48"/>
      <c r="S47" s="48"/>
      <c r="T47" s="48"/>
      <c r="U47" s="48"/>
    </row>
    <row r="48" spans="1:21" ht="30.75" customHeight="1" x14ac:dyDescent="0.15">
      <c r="A48" s="48"/>
      <c r="B48" s="1216"/>
      <c r="C48" s="1217"/>
      <c r="D48" s="62"/>
      <c r="E48" s="1222" t="s">
        <v>15</v>
      </c>
      <c r="F48" s="1222"/>
      <c r="G48" s="1222"/>
      <c r="H48" s="1222"/>
      <c r="I48" s="1222"/>
      <c r="J48" s="1223"/>
      <c r="K48" s="63">
        <v>374</v>
      </c>
      <c r="L48" s="64">
        <v>339</v>
      </c>
      <c r="M48" s="64">
        <v>337</v>
      </c>
      <c r="N48" s="64">
        <v>339</v>
      </c>
      <c r="O48" s="65">
        <v>336</v>
      </c>
      <c r="P48" s="48"/>
      <c r="Q48" s="48"/>
      <c r="R48" s="48"/>
      <c r="S48" s="48"/>
      <c r="T48" s="48"/>
      <c r="U48" s="48"/>
    </row>
    <row r="49" spans="1:21" ht="30.75" customHeight="1" x14ac:dyDescent="0.15">
      <c r="A49" s="48"/>
      <c r="B49" s="1216"/>
      <c r="C49" s="1217"/>
      <c r="D49" s="62"/>
      <c r="E49" s="1222" t="s">
        <v>16</v>
      </c>
      <c r="F49" s="1222"/>
      <c r="G49" s="1222"/>
      <c r="H49" s="1222"/>
      <c r="I49" s="1222"/>
      <c r="J49" s="1223"/>
      <c r="K49" s="63">
        <v>86</v>
      </c>
      <c r="L49" s="64">
        <v>86</v>
      </c>
      <c r="M49" s="64">
        <v>86</v>
      </c>
      <c r="N49" s="64">
        <v>80</v>
      </c>
      <c r="O49" s="65">
        <v>79</v>
      </c>
      <c r="P49" s="48"/>
      <c r="Q49" s="48"/>
      <c r="R49" s="48"/>
      <c r="S49" s="48"/>
      <c r="T49" s="48"/>
      <c r="U49" s="48"/>
    </row>
    <row r="50" spans="1:21" ht="30.75" customHeight="1" x14ac:dyDescent="0.15">
      <c r="A50" s="48"/>
      <c r="B50" s="1216"/>
      <c r="C50" s="1217"/>
      <c r="D50" s="62"/>
      <c r="E50" s="1222" t="s">
        <v>17</v>
      </c>
      <c r="F50" s="1222"/>
      <c r="G50" s="1222"/>
      <c r="H50" s="1222"/>
      <c r="I50" s="1222"/>
      <c r="J50" s="1223"/>
      <c r="K50" s="63" t="s">
        <v>533</v>
      </c>
      <c r="L50" s="64" t="s">
        <v>533</v>
      </c>
      <c r="M50" s="64" t="s">
        <v>533</v>
      </c>
      <c r="N50" s="64" t="s">
        <v>533</v>
      </c>
      <c r="O50" s="65" t="s">
        <v>533</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533</v>
      </c>
      <c r="L51" s="64" t="s">
        <v>533</v>
      </c>
      <c r="M51" s="64" t="s">
        <v>533</v>
      </c>
      <c r="N51" s="64" t="s">
        <v>533</v>
      </c>
      <c r="O51" s="65" t="s">
        <v>533</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456</v>
      </c>
      <c r="L52" s="64">
        <v>463</v>
      </c>
      <c r="M52" s="64">
        <v>486</v>
      </c>
      <c r="N52" s="64">
        <v>502</v>
      </c>
      <c r="O52" s="65">
        <v>505</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464</v>
      </c>
      <c r="L53" s="69">
        <v>444</v>
      </c>
      <c r="M53" s="69">
        <v>446</v>
      </c>
      <c r="N53" s="69">
        <v>440</v>
      </c>
      <c r="O53" s="70">
        <v>448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594</v>
      </c>
      <c r="P55" s="48"/>
      <c r="Q55" s="48"/>
      <c r="R55" s="48"/>
      <c r="S55" s="48"/>
      <c r="T55" s="48"/>
      <c r="U55" s="48"/>
    </row>
    <row r="56" spans="1:21" ht="31.5" customHeight="1" thickBot="1" x14ac:dyDescent="0.2">
      <c r="A56" s="48"/>
      <c r="B56" s="76"/>
      <c r="C56" s="77"/>
      <c r="D56" s="77"/>
      <c r="E56" s="78"/>
      <c r="F56" s="78"/>
      <c r="G56" s="78"/>
      <c r="H56" s="78"/>
      <c r="I56" s="78"/>
      <c r="J56" s="79" t="s">
        <v>2</v>
      </c>
      <c r="K56" s="80" t="s">
        <v>595</v>
      </c>
      <c r="L56" s="81" t="s">
        <v>596</v>
      </c>
      <c r="M56" s="81" t="s">
        <v>597</v>
      </c>
      <c r="N56" s="81" t="s">
        <v>598</v>
      </c>
      <c r="O56" s="82" t="s">
        <v>599</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615</v>
      </c>
      <c r="L57" s="84" t="s">
        <v>533</v>
      </c>
      <c r="M57" s="84" t="s">
        <v>533</v>
      </c>
      <c r="N57" s="84" t="s">
        <v>533</v>
      </c>
      <c r="O57" s="85" t="s">
        <v>533</v>
      </c>
    </row>
    <row r="58" spans="1:21" ht="31.5" customHeight="1" thickBot="1" x14ac:dyDescent="0.2">
      <c r="B58" s="1232"/>
      <c r="C58" s="1233"/>
      <c r="D58" s="1237" t="s">
        <v>27</v>
      </c>
      <c r="E58" s="1238"/>
      <c r="F58" s="1238"/>
      <c r="G58" s="1238"/>
      <c r="H58" s="1238"/>
      <c r="I58" s="1238"/>
      <c r="J58" s="1239"/>
      <c r="K58" s="86" t="s">
        <v>533</v>
      </c>
      <c r="L58" s="87" t="s">
        <v>533</v>
      </c>
      <c r="M58" s="87" t="s">
        <v>533</v>
      </c>
      <c r="N58" s="87" t="s">
        <v>533</v>
      </c>
      <c r="O58" s="88" t="s">
        <v>533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WkgN/x7ZTMR0d/XKP57RjelJMPCgPlplWQGPJgA9LiUSwZmq0FiGLCnyI5IbBKXNy68iTQAnnlpLZY+pRzm0MA==" saltValue="u/uheNxLN2LeeLnFOMWhc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575</v>
      </c>
      <c r="J40" s="100" t="s">
        <v>576</v>
      </c>
      <c r="K40" s="100" t="s">
        <v>577</v>
      </c>
      <c r="L40" s="100" t="s">
        <v>578</v>
      </c>
      <c r="M40" s="101" t="s">
        <v>579</v>
      </c>
    </row>
    <row r="41" spans="2:13" ht="27.75" customHeight="1" x14ac:dyDescent="0.15">
      <c r="B41" s="1240" t="s">
        <v>30</v>
      </c>
      <c r="C41" s="1241"/>
      <c r="D41" s="102"/>
      <c r="E41" s="1246" t="s">
        <v>31</v>
      </c>
      <c r="F41" s="1246"/>
      <c r="G41" s="1246"/>
      <c r="H41" s="1247"/>
      <c r="I41" s="103">
        <v>5826</v>
      </c>
      <c r="J41" s="104">
        <v>5619</v>
      </c>
      <c r="K41" s="104">
        <v>5634</v>
      </c>
      <c r="L41" s="104">
        <v>6242</v>
      </c>
      <c r="M41" s="105">
        <v>7031</v>
      </c>
    </row>
    <row r="42" spans="2:13" ht="27.75" customHeight="1" x14ac:dyDescent="0.15">
      <c r="B42" s="1242"/>
      <c r="C42" s="1243"/>
      <c r="D42" s="106"/>
      <c r="E42" s="1248" t="s">
        <v>32</v>
      </c>
      <c r="F42" s="1248"/>
      <c r="G42" s="1248"/>
      <c r="H42" s="1249"/>
      <c r="I42" s="107" t="s">
        <v>533</v>
      </c>
      <c r="J42" s="108" t="s">
        <v>533</v>
      </c>
      <c r="K42" s="108" t="s">
        <v>533</v>
      </c>
      <c r="L42" s="108" t="s">
        <v>533</v>
      </c>
      <c r="M42" s="109" t="s">
        <v>533</v>
      </c>
    </row>
    <row r="43" spans="2:13" ht="27.75" customHeight="1" x14ac:dyDescent="0.15">
      <c r="B43" s="1242"/>
      <c r="C43" s="1243"/>
      <c r="D43" s="106"/>
      <c r="E43" s="1248" t="s">
        <v>33</v>
      </c>
      <c r="F43" s="1248"/>
      <c r="G43" s="1248"/>
      <c r="H43" s="1249"/>
      <c r="I43" s="107">
        <v>4899</v>
      </c>
      <c r="J43" s="108">
        <v>4786</v>
      </c>
      <c r="K43" s="108">
        <v>4623</v>
      </c>
      <c r="L43" s="108">
        <v>4486</v>
      </c>
      <c r="M43" s="109">
        <v>4332</v>
      </c>
    </row>
    <row r="44" spans="2:13" ht="27.75" customHeight="1" x14ac:dyDescent="0.15">
      <c r="B44" s="1242"/>
      <c r="C44" s="1243"/>
      <c r="D44" s="106"/>
      <c r="E44" s="1248" t="s">
        <v>34</v>
      </c>
      <c r="F44" s="1248"/>
      <c r="G44" s="1248"/>
      <c r="H44" s="1249"/>
      <c r="I44" s="107">
        <v>443</v>
      </c>
      <c r="J44" s="108">
        <v>364</v>
      </c>
      <c r="K44" s="108">
        <v>283</v>
      </c>
      <c r="L44" s="108">
        <v>207</v>
      </c>
      <c r="M44" s="109">
        <v>131</v>
      </c>
    </row>
    <row r="45" spans="2:13" ht="27.75" customHeight="1" x14ac:dyDescent="0.15">
      <c r="B45" s="1242"/>
      <c r="C45" s="1243"/>
      <c r="D45" s="106"/>
      <c r="E45" s="1248" t="s">
        <v>35</v>
      </c>
      <c r="F45" s="1248"/>
      <c r="G45" s="1248"/>
      <c r="H45" s="1249"/>
      <c r="I45" s="107">
        <v>886</v>
      </c>
      <c r="J45" s="108">
        <v>863</v>
      </c>
      <c r="K45" s="108">
        <v>876</v>
      </c>
      <c r="L45" s="108">
        <v>861</v>
      </c>
      <c r="M45" s="109">
        <v>856</v>
      </c>
    </row>
    <row r="46" spans="2:13" ht="27.75" customHeight="1" x14ac:dyDescent="0.15">
      <c r="B46" s="1242"/>
      <c r="C46" s="1243"/>
      <c r="D46" s="110"/>
      <c r="E46" s="1248" t="s">
        <v>36</v>
      </c>
      <c r="F46" s="1248"/>
      <c r="G46" s="1248"/>
      <c r="H46" s="1249"/>
      <c r="I46" s="107" t="s">
        <v>533</v>
      </c>
      <c r="J46" s="108" t="s">
        <v>533</v>
      </c>
      <c r="K46" s="108" t="s">
        <v>533</v>
      </c>
      <c r="L46" s="108" t="s">
        <v>533</v>
      </c>
      <c r="M46" s="109" t="s">
        <v>533</v>
      </c>
    </row>
    <row r="47" spans="2:13" ht="27.75" customHeight="1" x14ac:dyDescent="0.15">
      <c r="B47" s="1242"/>
      <c r="C47" s="1243"/>
      <c r="D47" s="111"/>
      <c r="E47" s="1250" t="s">
        <v>37</v>
      </c>
      <c r="F47" s="1251"/>
      <c r="G47" s="1251"/>
      <c r="H47" s="1252"/>
      <c r="I47" s="107" t="s">
        <v>533</v>
      </c>
      <c r="J47" s="108" t="s">
        <v>533</v>
      </c>
      <c r="K47" s="108" t="s">
        <v>533</v>
      </c>
      <c r="L47" s="108" t="s">
        <v>533</v>
      </c>
      <c r="M47" s="109" t="s">
        <v>533</v>
      </c>
    </row>
    <row r="48" spans="2:13" ht="27.75" customHeight="1" x14ac:dyDescent="0.15">
      <c r="B48" s="1242"/>
      <c r="C48" s="1243"/>
      <c r="D48" s="106"/>
      <c r="E48" s="1248" t="s">
        <v>38</v>
      </c>
      <c r="F48" s="1248"/>
      <c r="G48" s="1248"/>
      <c r="H48" s="1249"/>
      <c r="I48" s="107" t="s">
        <v>533</v>
      </c>
      <c r="J48" s="108" t="s">
        <v>533</v>
      </c>
      <c r="K48" s="108" t="s">
        <v>533</v>
      </c>
      <c r="L48" s="108" t="s">
        <v>533</v>
      </c>
      <c r="M48" s="109" t="s">
        <v>533</v>
      </c>
    </row>
    <row r="49" spans="2:13" ht="27.75" customHeight="1" x14ac:dyDescent="0.15">
      <c r="B49" s="1244"/>
      <c r="C49" s="1245"/>
      <c r="D49" s="106"/>
      <c r="E49" s="1248" t="s">
        <v>39</v>
      </c>
      <c r="F49" s="1248"/>
      <c r="G49" s="1248"/>
      <c r="H49" s="1249"/>
      <c r="I49" s="107" t="s">
        <v>533</v>
      </c>
      <c r="J49" s="108" t="s">
        <v>533</v>
      </c>
      <c r="K49" s="108" t="s">
        <v>533</v>
      </c>
      <c r="L49" s="108" t="s">
        <v>533</v>
      </c>
      <c r="M49" s="109" t="s">
        <v>533</v>
      </c>
    </row>
    <row r="50" spans="2:13" ht="27.75" customHeight="1" x14ac:dyDescent="0.15">
      <c r="B50" s="1253" t="s">
        <v>40</v>
      </c>
      <c r="C50" s="1254"/>
      <c r="D50" s="112"/>
      <c r="E50" s="1248" t="s">
        <v>41</v>
      </c>
      <c r="F50" s="1248"/>
      <c r="G50" s="1248"/>
      <c r="H50" s="1249"/>
      <c r="I50" s="107">
        <v>2426</v>
      </c>
      <c r="J50" s="108">
        <v>2357</v>
      </c>
      <c r="K50" s="108">
        <v>2356</v>
      </c>
      <c r="L50" s="108">
        <v>2069</v>
      </c>
      <c r="M50" s="109">
        <v>2056</v>
      </c>
    </row>
    <row r="51" spans="2:13" ht="27.75" customHeight="1" x14ac:dyDescent="0.15">
      <c r="B51" s="1242"/>
      <c r="C51" s="1243"/>
      <c r="D51" s="106"/>
      <c r="E51" s="1248" t="s">
        <v>42</v>
      </c>
      <c r="F51" s="1248"/>
      <c r="G51" s="1248"/>
      <c r="H51" s="1249"/>
      <c r="I51" s="107" t="s">
        <v>533</v>
      </c>
      <c r="J51" s="108" t="s">
        <v>533</v>
      </c>
      <c r="K51" s="108" t="s">
        <v>533</v>
      </c>
      <c r="L51" s="108" t="s">
        <v>533</v>
      </c>
      <c r="M51" s="109" t="s">
        <v>533</v>
      </c>
    </row>
    <row r="52" spans="2:13" ht="27.75" customHeight="1" x14ac:dyDescent="0.15">
      <c r="B52" s="1244"/>
      <c r="C52" s="1245"/>
      <c r="D52" s="106"/>
      <c r="E52" s="1248" t="s">
        <v>43</v>
      </c>
      <c r="F52" s="1248"/>
      <c r="G52" s="1248"/>
      <c r="H52" s="1249"/>
      <c r="I52" s="107">
        <v>5900</v>
      </c>
      <c r="J52" s="108">
        <v>5763</v>
      </c>
      <c r="K52" s="108">
        <v>5760</v>
      </c>
      <c r="L52" s="108">
        <v>6389</v>
      </c>
      <c r="M52" s="109">
        <v>6333</v>
      </c>
    </row>
    <row r="53" spans="2:13" ht="27.75" customHeight="1" thickBot="1" x14ac:dyDescent="0.2">
      <c r="B53" s="1255" t="s">
        <v>44</v>
      </c>
      <c r="C53" s="1256"/>
      <c r="D53" s="113"/>
      <c r="E53" s="1257" t="s">
        <v>45</v>
      </c>
      <c r="F53" s="1257"/>
      <c r="G53" s="1257"/>
      <c r="H53" s="1258"/>
      <c r="I53" s="114">
        <v>3728</v>
      </c>
      <c r="J53" s="115">
        <v>3512</v>
      </c>
      <c r="K53" s="115">
        <v>3301</v>
      </c>
      <c r="L53" s="115">
        <v>3337</v>
      </c>
      <c r="M53" s="116">
        <v>3961</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vW/MpVSx/A/B4bN03Df7UfUy9W5sekv6D2waubsXBUeDtzlWG3TYEw4cwRnLtCIXB59ChTTlVkO5OYYhkbhxg==" saltValue="e8o5gFwPkqNgyLaoYsyBP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577</v>
      </c>
      <c r="G54" s="125" t="s">
        <v>578</v>
      </c>
      <c r="H54" s="126" t="s">
        <v>579</v>
      </c>
    </row>
    <row r="55" spans="2:8" ht="52.5" customHeight="1" x14ac:dyDescent="0.15">
      <c r="B55" s="127"/>
      <c r="C55" s="1267" t="s">
        <v>48</v>
      </c>
      <c r="D55" s="1267"/>
      <c r="E55" s="1268"/>
      <c r="F55" s="128">
        <v>1502</v>
      </c>
      <c r="G55" s="128">
        <v>1350</v>
      </c>
      <c r="H55" s="129">
        <v>1248</v>
      </c>
    </row>
    <row r="56" spans="2:8" ht="52.5" customHeight="1" x14ac:dyDescent="0.15">
      <c r="B56" s="130"/>
      <c r="C56" s="1269" t="s">
        <v>49</v>
      </c>
      <c r="D56" s="1269"/>
      <c r="E56" s="1270"/>
      <c r="F56" s="131" t="s">
        <v>533</v>
      </c>
      <c r="G56" s="131" t="s">
        <v>533</v>
      </c>
      <c r="H56" s="132" t="s">
        <v>533</v>
      </c>
    </row>
    <row r="57" spans="2:8" ht="53.25" customHeight="1" x14ac:dyDescent="0.15">
      <c r="B57" s="130"/>
      <c r="C57" s="1271" t="s">
        <v>50</v>
      </c>
      <c r="D57" s="1271"/>
      <c r="E57" s="1272"/>
      <c r="F57" s="133">
        <v>491</v>
      </c>
      <c r="G57" s="133">
        <v>355</v>
      </c>
      <c r="H57" s="134">
        <v>468</v>
      </c>
    </row>
    <row r="58" spans="2:8" ht="45.75" customHeight="1" x14ac:dyDescent="0.15">
      <c r="B58" s="135"/>
      <c r="C58" s="1259" t="s">
        <v>610</v>
      </c>
      <c r="D58" s="1260"/>
      <c r="E58" s="1261"/>
      <c r="F58" s="388" t="s">
        <v>533</v>
      </c>
      <c r="G58" s="388" t="s">
        <v>533</v>
      </c>
      <c r="H58" s="137">
        <v>183</v>
      </c>
    </row>
    <row r="59" spans="2:8" ht="45.75" customHeight="1" x14ac:dyDescent="0.15">
      <c r="B59" s="135"/>
      <c r="C59" s="1259" t="s">
        <v>611</v>
      </c>
      <c r="D59" s="1260"/>
      <c r="E59" s="1261"/>
      <c r="F59" s="136">
        <v>194</v>
      </c>
      <c r="G59" s="136">
        <v>123</v>
      </c>
      <c r="H59" s="137">
        <v>109</v>
      </c>
    </row>
    <row r="60" spans="2:8" ht="45.75" customHeight="1" x14ac:dyDescent="0.15">
      <c r="B60" s="135"/>
      <c r="C60" s="1259" t="s">
        <v>612</v>
      </c>
      <c r="D60" s="1260"/>
      <c r="E60" s="1261"/>
      <c r="F60" s="136">
        <v>104</v>
      </c>
      <c r="G60" s="136">
        <v>95</v>
      </c>
      <c r="H60" s="137">
        <v>85</v>
      </c>
    </row>
    <row r="61" spans="2:8" ht="45.75" customHeight="1" x14ac:dyDescent="0.15">
      <c r="B61" s="135"/>
      <c r="C61" s="1259" t="s">
        <v>613</v>
      </c>
      <c r="D61" s="1260"/>
      <c r="E61" s="1261"/>
      <c r="F61" s="136">
        <v>152</v>
      </c>
      <c r="G61" s="136">
        <v>95</v>
      </c>
      <c r="H61" s="137">
        <v>38</v>
      </c>
    </row>
    <row r="62" spans="2:8" ht="45.75" customHeight="1" thickBot="1" x14ac:dyDescent="0.2">
      <c r="B62" s="138"/>
      <c r="C62" s="1262" t="s">
        <v>614</v>
      </c>
      <c r="D62" s="1263"/>
      <c r="E62" s="1264"/>
      <c r="F62" s="139">
        <v>20</v>
      </c>
      <c r="G62" s="139">
        <v>15</v>
      </c>
      <c r="H62" s="140">
        <v>16</v>
      </c>
    </row>
    <row r="63" spans="2:8" ht="52.5" customHeight="1" thickBot="1" x14ac:dyDescent="0.2">
      <c r="B63" s="141"/>
      <c r="C63" s="1265" t="s">
        <v>51</v>
      </c>
      <c r="D63" s="1265"/>
      <c r="E63" s="1266"/>
      <c r="F63" s="142">
        <v>1993</v>
      </c>
      <c r="G63" s="142">
        <v>1705</v>
      </c>
      <c r="H63" s="143">
        <v>1716</v>
      </c>
    </row>
    <row r="64" spans="2:8" ht="15" customHeight="1" x14ac:dyDescent="0.15"/>
  </sheetData>
  <sheetProtection algorithmName="SHA-512" hashValue="9VSt6CCfVi41HXXZESLAg2nkxlg4g2sonyjrwIzoedT5k/6w5IXooQbf1AAfcbOfsdo2i3CxEEpoH1jX/8PmwA==" saltValue="bXqekMzD/GOGFI3ha/bv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572</v>
      </c>
      <c r="G2" s="157"/>
      <c r="H2" s="158"/>
    </row>
    <row r="3" spans="1:8" x14ac:dyDescent="0.15">
      <c r="A3" s="154" t="s">
        <v>565</v>
      </c>
      <c r="B3" s="159"/>
      <c r="C3" s="160"/>
      <c r="D3" s="161">
        <v>20465</v>
      </c>
      <c r="E3" s="162"/>
      <c r="F3" s="163">
        <v>79466</v>
      </c>
      <c r="G3" s="164"/>
      <c r="H3" s="165"/>
    </row>
    <row r="4" spans="1:8" x14ac:dyDescent="0.15">
      <c r="A4" s="166"/>
      <c r="B4" s="167"/>
      <c r="C4" s="168"/>
      <c r="D4" s="169">
        <v>13318</v>
      </c>
      <c r="E4" s="170"/>
      <c r="F4" s="171">
        <v>44645</v>
      </c>
      <c r="G4" s="172"/>
      <c r="H4" s="173"/>
    </row>
    <row r="5" spans="1:8" x14ac:dyDescent="0.15">
      <c r="A5" s="154" t="s">
        <v>567</v>
      </c>
      <c r="B5" s="159"/>
      <c r="C5" s="160"/>
      <c r="D5" s="161">
        <v>24783</v>
      </c>
      <c r="E5" s="162"/>
      <c r="F5" s="163">
        <v>90072</v>
      </c>
      <c r="G5" s="164"/>
      <c r="H5" s="165"/>
    </row>
    <row r="6" spans="1:8" x14ac:dyDescent="0.15">
      <c r="A6" s="166"/>
      <c r="B6" s="167"/>
      <c r="C6" s="168"/>
      <c r="D6" s="169">
        <v>17725</v>
      </c>
      <c r="E6" s="170"/>
      <c r="F6" s="171">
        <v>46083</v>
      </c>
      <c r="G6" s="172"/>
      <c r="H6" s="173"/>
    </row>
    <row r="7" spans="1:8" x14ac:dyDescent="0.15">
      <c r="A7" s="154" t="s">
        <v>568</v>
      </c>
      <c r="B7" s="159"/>
      <c r="C7" s="160"/>
      <c r="D7" s="161">
        <v>36573</v>
      </c>
      <c r="E7" s="162"/>
      <c r="F7" s="163">
        <v>88328</v>
      </c>
      <c r="G7" s="164"/>
      <c r="H7" s="165"/>
    </row>
    <row r="8" spans="1:8" x14ac:dyDescent="0.15">
      <c r="A8" s="166"/>
      <c r="B8" s="167"/>
      <c r="C8" s="168"/>
      <c r="D8" s="169">
        <v>31891</v>
      </c>
      <c r="E8" s="170"/>
      <c r="F8" s="171">
        <v>49013</v>
      </c>
      <c r="G8" s="172"/>
      <c r="H8" s="173"/>
    </row>
    <row r="9" spans="1:8" x14ac:dyDescent="0.15">
      <c r="A9" s="154" t="s">
        <v>569</v>
      </c>
      <c r="B9" s="159"/>
      <c r="C9" s="160"/>
      <c r="D9" s="161">
        <v>107351</v>
      </c>
      <c r="E9" s="162"/>
      <c r="F9" s="163">
        <v>103390</v>
      </c>
      <c r="G9" s="164"/>
      <c r="H9" s="165"/>
    </row>
    <row r="10" spans="1:8" x14ac:dyDescent="0.15">
      <c r="A10" s="166"/>
      <c r="B10" s="167"/>
      <c r="C10" s="168"/>
      <c r="D10" s="169">
        <v>101099</v>
      </c>
      <c r="E10" s="170"/>
      <c r="F10" s="171">
        <v>51269</v>
      </c>
      <c r="G10" s="172"/>
      <c r="H10" s="173"/>
    </row>
    <row r="11" spans="1:8" x14ac:dyDescent="0.15">
      <c r="A11" s="154" t="s">
        <v>570</v>
      </c>
      <c r="B11" s="159"/>
      <c r="C11" s="160"/>
      <c r="D11" s="161">
        <v>140016</v>
      </c>
      <c r="E11" s="162"/>
      <c r="F11" s="163">
        <v>125391</v>
      </c>
      <c r="G11" s="164"/>
      <c r="H11" s="165"/>
    </row>
    <row r="12" spans="1:8" x14ac:dyDescent="0.15">
      <c r="A12" s="166"/>
      <c r="B12" s="167"/>
      <c r="C12" s="174"/>
      <c r="D12" s="169">
        <v>134082</v>
      </c>
      <c r="E12" s="170"/>
      <c r="F12" s="171">
        <v>68516</v>
      </c>
      <c r="G12" s="172"/>
      <c r="H12" s="173"/>
    </row>
    <row r="13" spans="1:8" x14ac:dyDescent="0.15">
      <c r="A13" s="154"/>
      <c r="B13" s="159"/>
      <c r="C13" s="175"/>
      <c r="D13" s="176">
        <v>65838</v>
      </c>
      <c r="E13" s="177"/>
      <c r="F13" s="178">
        <v>97329</v>
      </c>
      <c r="G13" s="179"/>
      <c r="H13" s="165"/>
    </row>
    <row r="14" spans="1:8" x14ac:dyDescent="0.15">
      <c r="A14" s="166"/>
      <c r="B14" s="167"/>
      <c r="C14" s="168"/>
      <c r="D14" s="169">
        <v>59623</v>
      </c>
      <c r="E14" s="170"/>
      <c r="F14" s="171">
        <v>51905</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5.27</v>
      </c>
      <c r="C19" s="180">
        <f>ROUND(VALUE(SUBSTITUTE(実質収支比率等に係る経年分析!G$48,"▲","-")),2)</f>
        <v>4.75</v>
      </c>
      <c r="D19" s="180">
        <f>ROUND(VALUE(SUBSTITUTE(実質収支比率等に係る経年分析!H$48,"▲","-")),2)</f>
        <v>4.47</v>
      </c>
      <c r="E19" s="180">
        <f>ROUND(VALUE(SUBSTITUTE(実質収支比率等に係る経年分析!I$48,"▲","-")),2)</f>
        <v>4.6399999999999997</v>
      </c>
      <c r="F19" s="180">
        <f>ROUND(VALUE(SUBSTITUTE(実質収支比率等に係る経年分析!J$48,"▲","-")),2)</f>
        <v>4.87</v>
      </c>
    </row>
    <row r="20" spans="1:11" x14ac:dyDescent="0.15">
      <c r="A20" s="180" t="s">
        <v>55</v>
      </c>
      <c r="B20" s="180">
        <f>ROUND(VALUE(SUBSTITUTE(実質収支比率等に係る経年分析!F$47,"▲","-")),2)</f>
        <v>42.7</v>
      </c>
      <c r="C20" s="180">
        <f>ROUND(VALUE(SUBSTITUTE(実質収支比率等に係る経年分析!G$47,"▲","-")),2)</f>
        <v>43.6</v>
      </c>
      <c r="D20" s="180">
        <f>ROUND(VALUE(SUBSTITUTE(実質収支比率等に係る経年分析!H$47,"▲","-")),2)</f>
        <v>44.91</v>
      </c>
      <c r="E20" s="180">
        <f>ROUND(VALUE(SUBSTITUTE(実質収支比率等に係る経年分析!I$47,"▲","-")),2)</f>
        <v>40.630000000000003</v>
      </c>
      <c r="F20" s="180">
        <f>ROUND(VALUE(SUBSTITUTE(実質収支比率等に係る経年分析!J$47,"▲","-")),2)</f>
        <v>35.6</v>
      </c>
    </row>
    <row r="21" spans="1:11" x14ac:dyDescent="0.15">
      <c r="A21" s="180" t="s">
        <v>56</v>
      </c>
      <c r="B21" s="180">
        <f>IF(ISNUMBER(VALUE(SUBSTITUTE(実質収支比率等に係る経年分析!F$49,"▲","-"))),ROUND(VALUE(SUBSTITUTE(実質収支比率等に係る経年分析!F$49,"▲","-")),2),NA())</f>
        <v>-2.1</v>
      </c>
      <c r="C21" s="180">
        <f>IF(ISNUMBER(VALUE(SUBSTITUTE(実質収支比率等に係る経年分析!G$49,"▲","-"))),ROUND(VALUE(SUBSTITUTE(実質収支比率等に係る経年分析!G$49,"▲","-")),2),NA())</f>
        <v>-0.55000000000000004</v>
      </c>
      <c r="D21" s="180">
        <f>IF(ISNUMBER(VALUE(SUBSTITUTE(実質収支比率等に係る経年分析!H$49,"▲","-"))),ROUND(VALUE(SUBSTITUTE(実質収支比率等に係る経年分析!H$49,"▲","-")),2),NA())</f>
        <v>0.82</v>
      </c>
      <c r="E21" s="180">
        <f>IF(ISNUMBER(VALUE(SUBSTITUTE(実質収支比率等に係る経年分析!I$49,"▲","-"))),ROUND(VALUE(SUBSTITUTE(実質収支比率等に係る経年分析!I$49,"▲","-")),2),NA())</f>
        <v>-4.43</v>
      </c>
      <c r="F21" s="180">
        <f>IF(ISNUMBER(VALUE(SUBSTITUTE(実質収支比率等に係る経年分析!J$49,"▲","-"))),ROUND(VALUE(SUBSTITUTE(実質収支比率等に係る経年分析!J$49,"▲","-")),2),NA())</f>
        <v>-2.4500000000000002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0.02</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0.09</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0.09</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国民健康保険診療所特別会計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0.22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0.35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15">
      <c r="A32" s="181" t="str">
        <f>IF(連結実質赤字比率に係る赤字・黒字の構成分析!C$38="",NA(),連結実質赤字比率に係る赤字・黒字の構成分析!C$38)</f>
        <v>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0.14000000000000001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0.34</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0.73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0.65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0.61</v>
      </c>
    </row>
    <row r="34" spans="1:16" x14ac:dyDescent="0.15">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5.37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7.32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3.36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3.74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4.3099999999999996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5.27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4.74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4.6399999999999997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4.87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23.97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24.47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25.18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26.88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26.37</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456</v>
      </c>
      <c r="E42" s="182"/>
      <c r="F42" s="182"/>
      <c r="G42" s="182">
        <f>'実質公債費比率（分子）の構造'!L$52</f>
        <v>463</v>
      </c>
      <c r="H42" s="182"/>
      <c r="I42" s="182"/>
      <c r="J42" s="182">
        <f>'実質公債費比率（分子）の構造'!M$52</f>
        <v>486</v>
      </c>
      <c r="K42" s="182"/>
      <c r="L42" s="182"/>
      <c r="M42" s="182">
        <f>'実質公債費比率（分子）の構造'!N$52</f>
        <v>502</v>
      </c>
      <c r="N42" s="182"/>
      <c r="O42" s="182"/>
      <c r="P42" s="182">
        <f>'実質公債費比率（分子）の構造'!O$52</f>
        <v>505</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86</v>
      </c>
      <c r="C45" s="182"/>
      <c r="D45" s="182"/>
      <c r="E45" s="182">
        <f>'実質公債費比率（分子）の構造'!L$49</f>
        <v>86</v>
      </c>
      <c r="F45" s="182"/>
      <c r="G45" s="182"/>
      <c r="H45" s="182">
        <f>'実質公債費比率（分子）の構造'!M$49</f>
        <v>86</v>
      </c>
      <c r="I45" s="182"/>
      <c r="J45" s="182"/>
      <c r="K45" s="182">
        <f>'実質公債費比率（分子）の構造'!N$49</f>
        <v>80</v>
      </c>
      <c r="L45" s="182"/>
      <c r="M45" s="182"/>
      <c r="N45" s="182">
        <f>'実質公債費比率（分子）の構造'!O$49</f>
        <v>79</v>
      </c>
      <c r="O45" s="182"/>
      <c r="P45" s="182"/>
    </row>
    <row r="46" spans="1:16" x14ac:dyDescent="0.15">
      <c r="A46" s="182" t="s">
        <v>66</v>
      </c>
      <c r="B46" s="182">
        <f>'実質公債費比率（分子）の構造'!K$48</f>
        <v>374</v>
      </c>
      <c r="C46" s="182"/>
      <c r="D46" s="182"/>
      <c r="E46" s="182">
        <f>'実質公債費比率（分子）の構造'!L$48</f>
        <v>339</v>
      </c>
      <c r="F46" s="182"/>
      <c r="G46" s="182"/>
      <c r="H46" s="182">
        <f>'実質公債費比率（分子）の構造'!M$48</f>
        <v>337</v>
      </c>
      <c r="I46" s="182"/>
      <c r="J46" s="182"/>
      <c r="K46" s="182">
        <f>'実質公債費比率（分子）の構造'!N$48</f>
        <v>339</v>
      </c>
      <c r="L46" s="182"/>
      <c r="M46" s="182"/>
      <c r="N46" s="182">
        <f>'実質公債費比率（分子）の構造'!O$48</f>
        <v>336</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460</v>
      </c>
      <c r="C49" s="182"/>
      <c r="D49" s="182"/>
      <c r="E49" s="182">
        <f>'実質公債費比率（分子）の構造'!L$45</f>
        <v>482</v>
      </c>
      <c r="F49" s="182"/>
      <c r="G49" s="182"/>
      <c r="H49" s="182">
        <f>'実質公債費比率（分子）の構造'!M$45</f>
        <v>509</v>
      </c>
      <c r="I49" s="182"/>
      <c r="J49" s="182"/>
      <c r="K49" s="182">
        <f>'実質公債費比率（分子）の構造'!N$45</f>
        <v>523</v>
      </c>
      <c r="L49" s="182"/>
      <c r="M49" s="182"/>
      <c r="N49" s="182">
        <f>'実質公債費比率（分子）の構造'!O$45</f>
        <v>538</v>
      </c>
      <c r="O49" s="182"/>
      <c r="P49" s="182"/>
    </row>
    <row r="50" spans="1:16" x14ac:dyDescent="0.15">
      <c r="A50" s="182" t="s">
        <v>70</v>
      </c>
      <c r="B50" s="182" t="e">
        <f>NA()</f>
        <v>#N/A</v>
      </c>
      <c r="C50" s="182">
        <f>IF(ISNUMBER('実質公債費比率（分子）の構造'!K$53),'実質公債費比率（分子）の構造'!K$53,NA())</f>
        <v>464</v>
      </c>
      <c r="D50" s="182" t="e">
        <f>NA()</f>
        <v>#N/A</v>
      </c>
      <c r="E50" s="182" t="e">
        <f>NA()</f>
        <v>#N/A</v>
      </c>
      <c r="F50" s="182">
        <f>IF(ISNUMBER('実質公債費比率（分子）の構造'!L$53),'実質公債費比率（分子）の構造'!L$53,NA())</f>
        <v>444</v>
      </c>
      <c r="G50" s="182" t="e">
        <f>NA()</f>
        <v>#N/A</v>
      </c>
      <c r="H50" s="182" t="e">
        <f>NA()</f>
        <v>#N/A</v>
      </c>
      <c r="I50" s="182">
        <f>IF(ISNUMBER('実質公債費比率（分子）の構造'!M$53),'実質公債費比率（分子）の構造'!M$53,NA())</f>
        <v>446</v>
      </c>
      <c r="J50" s="182" t="e">
        <f>NA()</f>
        <v>#N/A</v>
      </c>
      <c r="K50" s="182" t="e">
        <f>NA()</f>
        <v>#N/A</v>
      </c>
      <c r="L50" s="182">
        <f>IF(ISNUMBER('実質公債費比率（分子）の構造'!N$53),'実質公債費比率（分子）の構造'!N$53,NA())</f>
        <v>440</v>
      </c>
      <c r="M50" s="182" t="e">
        <f>NA()</f>
        <v>#N/A</v>
      </c>
      <c r="N50" s="182" t="e">
        <f>NA()</f>
        <v>#N/A</v>
      </c>
      <c r="O50" s="182">
        <f>IF(ISNUMBER('実質公債費比率（分子）の構造'!O$53),'実質公債費比率（分子）の構造'!O$53,NA())</f>
        <v>448</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5900</v>
      </c>
      <c r="E56" s="181"/>
      <c r="F56" s="181"/>
      <c r="G56" s="181">
        <f>'将来負担比率（分子）の構造'!J$52</f>
        <v>5763</v>
      </c>
      <c r="H56" s="181"/>
      <c r="I56" s="181"/>
      <c r="J56" s="181">
        <f>'将来負担比率（分子）の構造'!K$52</f>
        <v>5760</v>
      </c>
      <c r="K56" s="181"/>
      <c r="L56" s="181"/>
      <c r="M56" s="181">
        <f>'将来負担比率（分子）の構造'!L$52</f>
        <v>6389</v>
      </c>
      <c r="N56" s="181"/>
      <c r="O56" s="181"/>
      <c r="P56" s="181">
        <f>'将来負担比率（分子）の構造'!M$52</f>
        <v>6333</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2426</v>
      </c>
      <c r="E58" s="181"/>
      <c r="F58" s="181"/>
      <c r="G58" s="181">
        <f>'将来負担比率（分子）の構造'!J$50</f>
        <v>2357</v>
      </c>
      <c r="H58" s="181"/>
      <c r="I58" s="181"/>
      <c r="J58" s="181">
        <f>'将来負担比率（分子）の構造'!K$50</f>
        <v>2356</v>
      </c>
      <c r="K58" s="181"/>
      <c r="L58" s="181"/>
      <c r="M58" s="181">
        <f>'将来負担比率（分子）の構造'!L$50</f>
        <v>2069</v>
      </c>
      <c r="N58" s="181"/>
      <c r="O58" s="181"/>
      <c r="P58" s="181">
        <f>'将来負担比率（分子）の構造'!M$50</f>
        <v>2056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886</v>
      </c>
      <c r="C62" s="181"/>
      <c r="D62" s="181"/>
      <c r="E62" s="181">
        <f>'将来負担比率（分子）の構造'!J$45</f>
        <v>863</v>
      </c>
      <c r="F62" s="181"/>
      <c r="G62" s="181"/>
      <c r="H62" s="181">
        <f>'将来負担比率（分子）の構造'!K$45</f>
        <v>876</v>
      </c>
      <c r="I62" s="181"/>
      <c r="J62" s="181"/>
      <c r="K62" s="181">
        <f>'将来負担比率（分子）の構造'!L$45</f>
        <v>861</v>
      </c>
      <c r="L62" s="181"/>
      <c r="M62" s="181"/>
      <c r="N62" s="181">
        <f>'将来負担比率（分子）の構造'!M$45</f>
        <v>856</v>
      </c>
      <c r="O62" s="181"/>
      <c r="P62" s="181"/>
    </row>
    <row r="63" spans="1:16" x14ac:dyDescent="0.15">
      <c r="A63" s="181" t="s">
        <v>34</v>
      </c>
      <c r="B63" s="181">
        <f>'将来負担比率（分子）の構造'!I$44</f>
        <v>443</v>
      </c>
      <c r="C63" s="181"/>
      <c r="D63" s="181"/>
      <c r="E63" s="181">
        <f>'将来負担比率（分子）の構造'!J$44</f>
        <v>364</v>
      </c>
      <c r="F63" s="181"/>
      <c r="G63" s="181"/>
      <c r="H63" s="181">
        <f>'将来負担比率（分子）の構造'!K$44</f>
        <v>283</v>
      </c>
      <c r="I63" s="181"/>
      <c r="J63" s="181"/>
      <c r="K63" s="181">
        <f>'将来負担比率（分子）の構造'!L$44</f>
        <v>207</v>
      </c>
      <c r="L63" s="181"/>
      <c r="M63" s="181"/>
      <c r="N63" s="181">
        <f>'将来負担比率（分子）の構造'!M$44</f>
        <v>131</v>
      </c>
      <c r="O63" s="181"/>
      <c r="P63" s="181"/>
    </row>
    <row r="64" spans="1:16" x14ac:dyDescent="0.15">
      <c r="A64" s="181" t="s">
        <v>33</v>
      </c>
      <c r="B64" s="181">
        <f>'将来負担比率（分子）の構造'!I$43</f>
        <v>4899</v>
      </c>
      <c r="C64" s="181"/>
      <c r="D64" s="181"/>
      <c r="E64" s="181">
        <f>'将来負担比率（分子）の構造'!J$43</f>
        <v>4786</v>
      </c>
      <c r="F64" s="181"/>
      <c r="G64" s="181"/>
      <c r="H64" s="181">
        <f>'将来負担比率（分子）の構造'!K$43</f>
        <v>4623</v>
      </c>
      <c r="I64" s="181"/>
      <c r="J64" s="181"/>
      <c r="K64" s="181">
        <f>'将来負担比率（分子）の構造'!L$43</f>
        <v>4486</v>
      </c>
      <c r="L64" s="181"/>
      <c r="M64" s="181"/>
      <c r="N64" s="181">
        <f>'将来負担比率（分子）の構造'!M$43</f>
        <v>4332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5826</v>
      </c>
      <c r="C66" s="181"/>
      <c r="D66" s="181"/>
      <c r="E66" s="181">
        <f>'将来負担比率（分子）の構造'!J$41</f>
        <v>5619</v>
      </c>
      <c r="F66" s="181"/>
      <c r="G66" s="181"/>
      <c r="H66" s="181">
        <f>'将来負担比率（分子）の構造'!K$41</f>
        <v>5634</v>
      </c>
      <c r="I66" s="181"/>
      <c r="J66" s="181"/>
      <c r="K66" s="181">
        <f>'将来負担比率（分子）の構造'!L$41</f>
        <v>6242</v>
      </c>
      <c r="L66" s="181"/>
      <c r="M66" s="181"/>
      <c r="N66" s="181">
        <f>'将来負担比率（分子）の構造'!M$41</f>
        <v>7031</v>
      </c>
      <c r="O66" s="181"/>
      <c r="P66" s="181"/>
    </row>
    <row r="67" spans="1:16" x14ac:dyDescent="0.15">
      <c r="A67" s="181" t="s">
        <v>74</v>
      </c>
      <c r="B67" s="181" t="e">
        <f>NA()</f>
        <v>#N/A</v>
      </c>
      <c r="C67" s="181">
        <f>IF(ISNUMBER('将来負担比率（分子）の構造'!I$53), IF('将来負担比率（分子）の構造'!I$53 &lt; 0, 0, '将来負担比率（分子）の構造'!I$53), NA())</f>
        <v>3728</v>
      </c>
      <c r="D67" s="181" t="e">
        <f>NA()</f>
        <v>#N/A</v>
      </c>
      <c r="E67" s="181" t="e">
        <f>NA()</f>
        <v>#N/A</v>
      </c>
      <c r="F67" s="181">
        <f>IF(ISNUMBER('将来負担比率（分子）の構造'!J$53), IF('将来負担比率（分子）の構造'!J$53 &lt; 0, 0, '将来負担比率（分子）の構造'!J$53), NA())</f>
        <v>3512</v>
      </c>
      <c r="G67" s="181" t="e">
        <f>NA()</f>
        <v>#N/A</v>
      </c>
      <c r="H67" s="181" t="e">
        <f>NA()</f>
        <v>#N/A</v>
      </c>
      <c r="I67" s="181">
        <f>IF(ISNUMBER('将来負担比率（分子）の構造'!K$53), IF('将来負担比率（分子）の構造'!K$53 &lt; 0, 0, '将来負担比率（分子）の構造'!K$53), NA())</f>
        <v>3301</v>
      </c>
      <c r="J67" s="181" t="e">
        <f>NA()</f>
        <v>#N/A</v>
      </c>
      <c r="K67" s="181" t="e">
        <f>NA()</f>
        <v>#N/A</v>
      </c>
      <c r="L67" s="181">
        <f>IF(ISNUMBER('将来負担比率（分子）の構造'!L$53), IF('将来負担比率（分子）の構造'!L$53 &lt; 0, 0, '将来負担比率（分子）の構造'!L$53), NA())</f>
        <v>3337</v>
      </c>
      <c r="M67" s="181" t="e">
        <f>NA()</f>
        <v>#N/A</v>
      </c>
      <c r="N67" s="181" t="e">
        <f>NA()</f>
        <v>#N/A</v>
      </c>
      <c r="O67" s="181">
        <f>IF(ISNUMBER('将来負担比率（分子）の構造'!M$53), IF('将来負担比率（分子）の構造'!M$53 &lt; 0, 0, '将来負担比率（分子）の構造'!M$53), NA())</f>
        <v>3961</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1502</v>
      </c>
      <c r="C72" s="185">
        <f>基金残高に係る経年分析!G55</f>
        <v>1350</v>
      </c>
      <c r="D72" s="185">
        <f>基金残高に係る経年分析!H55</f>
        <v>1248</v>
      </c>
    </row>
    <row r="73" spans="1:16" x14ac:dyDescent="0.15">
      <c r="A73" s="184" t="s">
        <v>77</v>
      </c>
      <c r="B73" s="185" t="str">
        <f>基金残高に係る経年分析!F56</f>
        <v>-</v>
      </c>
      <c r="C73" s="185" t="str">
        <f>基金残高に係る経年分析!G56</f>
        <v>-</v>
      </c>
      <c r="D73" s="185" t="str">
        <f>基金残高に係る経年分析!H56</f>
        <v>-</v>
      </c>
    </row>
    <row r="74" spans="1:16" x14ac:dyDescent="0.15">
      <c r="A74" s="184" t="s">
        <v>78</v>
      </c>
      <c r="B74" s="185">
        <f>基金残高に係る経年分析!F57</f>
        <v>491</v>
      </c>
      <c r="C74" s="185">
        <f>基金残高に係る経年分析!G57</f>
        <v>355</v>
      </c>
      <c r="D74" s="185">
        <f>基金残高に係る経年分析!H57</f>
        <v>468</v>
      </c>
    </row>
  </sheetData>
  <sheetProtection algorithmName="SHA-512" hashValue="C9hYouJ3GaYsANzHW0hOmpwKPxkqSFlf2TsL1qpTlkLfSskXNY2zdJxYq052Bq9NKKP+j5jx7+3CsuC1ABSQ0A==" saltValue="7kQ7Ru78KIWdT8nGc/DIS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