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updateLinks="never"/>
  <mc:AlternateContent xmlns:mc="http://schemas.openxmlformats.org/markup-compatibility/2006">
    <mc:Choice Requires="x15">
      <x15ac:absPath xmlns:x15ac="http://schemas.microsoft.com/office/spreadsheetml/2010/11/ac" url="\\G2064sv0fs002\NET_DATA\04_【財政】\03 決算\26 財政状況資料集\財政状況資料集【H24～】\R5（R4決算）\07_チェック後資料集\"/>
    </mc:Choice>
  </mc:AlternateContent>
  <xr:revisionPtr revIDLastSave="0" documentId="13_ncr:1_{6447B603-C476-4CA1-BF93-9172253D6D44}" xr6:coauthVersionLast="47" xr6:coauthVersionMax="47" xr10:uidLastSave="{00000000-0000-0000-0000-000000000000}"/>
  <bookViews>
    <workbookView xWindow="-108" yWindow="-108" windowWidth="22320" windowHeight="14616" tabRatio="923" xr2:uid="{00000000-000D-0000-FFFF-FFFF00000000}"/>
  </bookViews>
  <sheets>
    <sheet name="総括表" sheetId="18" r:id="rId1"/>
    <sheet name="普通会計の状況" sheetId="19" r:id="rId2"/>
    <sheet name="各会計、関係団体の財政状況及び健全化判断比率" sheetId="20" r:id="rId3"/>
    <sheet name="財政比較分析表" sheetId="13" r:id="rId4"/>
    <sheet name="経常経費分析表（経常収支比率の分析）" sheetId="21" r:id="rId5"/>
    <sheet name="経常経費分析表（人件費・公債費・普通建設事業費の分析）" sheetId="22" r:id="rId6"/>
    <sheet name="性質別歳出決算分析表（住民一人当たりのコスト）" sheetId="23" r:id="rId7"/>
    <sheet name="目的別歳出決算分析表（住民一人当たりのコスト）" sheetId="24" r:id="rId8"/>
    <sheet name="実質収支比率等に係る経年分析" sheetId="25" r:id="rId9"/>
    <sheet name="連結実質赤字比率に係る赤字・黒字の構成分析" sheetId="26" r:id="rId10"/>
    <sheet name="実質公債費比率（分子）の構造" sheetId="27" r:id="rId11"/>
    <sheet name="将来負担比率（分子）の構造" sheetId="28" r:id="rId12"/>
    <sheet name="基金残高に係る経年分析" sheetId="29" r:id="rId13"/>
    <sheet name="データシート" sheetId="9" state="hidden" r:id="rId14"/>
  </sheets>
  <externalReferences>
    <externalReference r:id="rId1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20" l="1"/>
  <c r="AP88" i="20"/>
  <c r="AF88" i="20"/>
  <c r="AU63" i="20"/>
  <c r="AP63" i="20"/>
  <c r="AA32" i="20"/>
  <c r="AP23" i="20"/>
  <c r="AA23" i="20"/>
  <c r="V23" i="20"/>
  <c r="Q23" i="20"/>
  <c r="DG43" i="18"/>
  <c r="CQ43" i="18"/>
  <c r="CO43" i="18"/>
  <c r="BY43" i="18"/>
  <c r="BW43" i="18" s="1"/>
  <c r="BE43" i="18"/>
  <c r="AM43" i="18"/>
  <c r="U43" i="18"/>
  <c r="E43" i="18"/>
  <c r="C43" i="18" s="1"/>
  <c r="DG42" i="18"/>
  <c r="CQ42" i="18"/>
  <c r="CO42" i="18" s="1"/>
  <c r="BY42" i="18"/>
  <c r="BW42" i="18"/>
  <c r="BE42" i="18"/>
  <c r="AM42" i="18"/>
  <c r="U42" i="18"/>
  <c r="E42" i="18"/>
  <c r="C42" i="18" s="1"/>
  <c r="DG41" i="18"/>
  <c r="CQ41" i="18"/>
  <c r="CO41" i="18"/>
  <c r="BY41" i="18"/>
  <c r="BW41" i="18"/>
  <c r="BE41" i="18"/>
  <c r="AM41" i="18"/>
  <c r="U41" i="18"/>
  <c r="E41" i="18"/>
  <c r="C41" i="18"/>
  <c r="DG40" i="18"/>
  <c r="CQ40" i="18"/>
  <c r="CO40" i="18"/>
  <c r="BY40" i="18"/>
  <c r="BW40" i="18"/>
  <c r="BE40" i="18"/>
  <c r="AM40" i="18"/>
  <c r="U40" i="18"/>
  <c r="E40" i="18"/>
  <c r="C40" i="18" s="1"/>
  <c r="DG39" i="18"/>
  <c r="CQ39" i="18"/>
  <c r="CO39" i="18"/>
  <c r="BY39" i="18"/>
  <c r="BE39" i="18"/>
  <c r="AM39" i="18"/>
  <c r="U39" i="18"/>
  <c r="E39" i="18"/>
  <c r="C39" i="18" s="1"/>
  <c r="DG38" i="18"/>
  <c r="CQ38" i="18"/>
  <c r="CO38" i="18" s="1"/>
  <c r="BY38" i="18"/>
  <c r="BE38" i="18"/>
  <c r="AM38" i="18"/>
  <c r="U38" i="18"/>
  <c r="E38" i="18"/>
  <c r="C38" i="18" s="1"/>
  <c r="DG37" i="18"/>
  <c r="CQ37" i="18"/>
  <c r="CO37" i="18"/>
  <c r="BY37" i="18"/>
  <c r="BE37" i="18"/>
  <c r="AM37" i="18"/>
  <c r="W37" i="18"/>
  <c r="E37" i="18"/>
  <c r="C37" i="18"/>
  <c r="DG36" i="18"/>
  <c r="CQ36" i="18"/>
  <c r="CO36" i="18" s="1"/>
  <c r="BY36" i="18"/>
  <c r="BE36" i="18"/>
  <c r="AM36" i="18"/>
  <c r="W36" i="18"/>
  <c r="E36" i="18"/>
  <c r="C36" i="18" s="1"/>
  <c r="DG35" i="18"/>
  <c r="CQ35" i="18"/>
  <c r="CO35" i="18" s="1"/>
  <c r="BY35" i="18"/>
  <c r="BG35" i="18"/>
  <c r="AM35" i="18"/>
  <c r="W35" i="18"/>
  <c r="E35" i="18"/>
  <c r="C35" i="18"/>
  <c r="DG34" i="18"/>
  <c r="CQ34" i="18"/>
  <c r="BY34" i="18"/>
  <c r="BG34" i="18"/>
  <c r="AO34" i="18"/>
  <c r="W34" i="18"/>
  <c r="U34" i="18" s="1"/>
  <c r="E34" i="18"/>
  <c r="C34" i="18"/>
  <c r="U35" i="18"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8" l="1"/>
  <c r="U37" i="18" l="1"/>
  <c r="AM34" i="18" s="1"/>
  <c r="BW34" i="18" l="1"/>
  <c r="BW35" i="18" s="1"/>
  <c r="BW36" i="18" s="1"/>
  <c r="BW37" i="18" s="1"/>
  <c r="BW38" i="18" s="1"/>
  <c r="BW39" i="18" s="1"/>
  <c r="BE34" i="18"/>
  <c r="BE35" i="18" s="1"/>
  <c r="CO34" i="18" s="1"/>
</calcChain>
</file>

<file path=xl/sharedStrings.xml><?xml version="1.0" encoding="utf-8"?>
<sst xmlns="http://schemas.openxmlformats.org/spreadsheetml/2006/main" count="1098" uniqueCount="568">
  <si>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</si>
  <si>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</si>
  <si>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</si>
  <si>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</si>
  <si>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</si>
  <si>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</si>
  <si>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</si>
  <si>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</si>
  <si>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</si>
  <si>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</si>
  <si>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</si>
  <si>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</si>
  <si>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</si>
  <si>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</si>
  <si>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</si>
  <si>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</si>
  <si>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</si>
  <si>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</si>
  <si>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</si>
  <si>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</si>
  <si>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</si>
  <si>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</si>
  <si>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</si>
  <si>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</si>
  <si>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</si>
  <si>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</si>
  <si>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</si>
  <si>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</si>
  <si>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</si>
  <si>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</si>
  <si>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</si>
  <si>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</si>
  <si>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</si>
  <si>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</si>
  <si>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</si>
  <si>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</si>
  <si>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</si>
  <si>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</si>
  <si>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</si>
  <si>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</si>
  <si>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</si>
  <si>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</si>
  <si>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</si>
  <si>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</si>
  <si>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</si>
  <si>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</si>
  <si>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</si>
  <si>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</si>
  <si>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</si>
  <si>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</si>
  <si>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</si>
  <si>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</si>
  <si>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</si>
  <si>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</si>
  <si>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</si>
  <si>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</si>
  <si>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</si>
  <si>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</si>
  <si>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</si>
  <si>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</si>
  <si>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</si>
  <si>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</si>
  <si>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</si>
  <si>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</si>
  <si>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</si>
  <si>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</si>
  <si>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</si>
  <si>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</si>
  <si>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</si>
  <si>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</si>
  <si>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</si>
  <si>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</si>
  <si>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</si>
  <si>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</si>
  <si>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</si>
  <si>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</si>
  <si>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</si>
  <si>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</si>
  <si>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</si>
  <si>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</si>
  <si>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</si>
  <si>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</si>
  <si>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</si>
  <si>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</si>
  <si>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</si>
  <si>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</si>
  <si>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</si>
  <si>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</si>
  <si>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</si>
  <si>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</si>
  <si>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</si>
  <si>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</si>
  <si>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</si>
  <si>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</si>
  <si>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</si>
  <si>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</si>
  <si>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</si>
  <si>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</si>
  <si>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能勢町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</si>
  <si>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</si>
  <si>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</si>
  <si>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</si>
  <si>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</si>
  <si>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</si>
  <si>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</si>
  <si>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</si>
  <si>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</si>
  <si>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</si>
  <si>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</si>
  <si>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</si>
  <si>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</si>
  <si>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</si>
  <si>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</si>
  <si>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</si>
  <si>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</si>
  <si>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</si>
  <si>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</si>
  <si>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</si>
  <si>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</si>
  <si>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</si>
  <si>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</si>
  <si>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</si>
  <si>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</si>
  <si>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</si>
  <si>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</si>
  <si>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</si>
  <si>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</si>
  <si>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</si>
  <si>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</si>
  <si>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</si>
  <si>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</si>
  <si>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</si>
  <si>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</si>
  <si>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</si>
  <si>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</si>
  <si>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</si>
  <si>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</si>
  <si>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</si>
  <si>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</si>
  <si>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</si>
  <si>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</si>
  <si>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</si>
  <si>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</si>
  <si>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</si>
  <si>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</si>
  <si>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</si>
  <si>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</si>
  <si>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</si>
  <si>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</si>
  <si>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</si>
  <si>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</si>
  <si>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</si>
  <si>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</si>
  <si>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</si>
  <si>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</si>
  <si>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</si>
  <si>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</si>
  <si>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</si>
  <si>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</si>
  <si>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</si>
  <si>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</si>
  <si>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</si>
  <si>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</si>
  <si>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</si>
  <si>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</si>
  <si>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</si>
  <si>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</si>
  <si>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</si>
  <si>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</si>
  <si>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</si>
  <si>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</si>
  <si>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</si>
  <si>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</si>
  <si>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</si>
  <si>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</si>
  <si>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</si>
  <si>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</si>
  <si>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</si>
  <si>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</si>
  <si>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</si>
  <si>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</si>
  <si>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</si>
  <si>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</si>
  <si>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</si>
  <si>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</si>
  <si>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</si>
  <si>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</si>
  <si>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</si>
  <si>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</si>
  <si>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</si>
  <si>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</si>
  <si>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</si>
  <si>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</si>
  <si>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</si>
  <si>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</si>
  <si>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</si>
  <si>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</si>
  <si>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</si>
  <si>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</si>
  <si>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</si>
  <si>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</si>
  <si>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</si>
  <si>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</si>
  <si>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</si>
  <si>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</si>
  <si>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</si>
  <si>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</si>
  <si>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大阪府能勢町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</si>
  <si>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</si>
  <si>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</si>
  <si>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</si>
  <si>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</si>
  <si>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</si>
  <si>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</si>
  <si>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</si>
  <si>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</si>
  <si>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</si>
  <si>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</si>
  <si>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</si>
  <si>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</si>
  <si>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</si>
  <si>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</si>
  <si>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</si>
  <si>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</si>
  <si>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</si>
  <si>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</si>
  <si>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</si>
  <si>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</si>
  <si>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</si>
  <si>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</si>
  <si>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</si>
  <si>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</si>
  <si>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</si>
  <si>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</si>
  <si>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</si>
  <si>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</si>
  <si>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</si>
  <si>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</si>
  <si>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</si>
  <si>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</si>
  <si>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</si>
  <si>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</si>
  <si>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</si>
  <si>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</si>
  <si>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</si>
  <si>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</si>
  <si>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</si>
  <si>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</si>
  <si>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</si>
  <si>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</si>
  <si>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</si>
  <si>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</si>
  <si>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</si>
  <si>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</si>
  <si>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</si>
  <si>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</si>
  <si>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</si>
  <si>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</si>
  <si>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</si>
  <si>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</si>
  <si>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</si>
  <si>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</si>
  <si>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</si>
  <si>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</si>
  <si>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</si>
  <si>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</si>
  <si>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</si>
  <si>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</si>
  <si>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</si>
  <si>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</si>
  <si>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</si>
  <si>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</si>
  <si>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</si>
  <si>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</si>
  <si>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</si>
  <si>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</si>
  <si>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</si>
  <si>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</si>
  <si>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</si>
  <si>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</si>
  <si>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</si>
  <si>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</si>
  <si>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</si>
  <si>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</si>
  <si>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</si>
  <si>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</si>
  <si>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</si>
  <si>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</si>
  <si>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</si>
  <si>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</si>
  <si>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</si>
  <si>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</si>
  <si>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</si>
  <si>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</si>
  <si>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</si>
  <si>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</si>
  <si>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</si>
  <si>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</si>
  <si>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</si>
  <si>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</si>
  <si>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</si>
  <si>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</si>
  <si>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</si>
  <si>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</si>
  <si>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</si>
  <si>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</si>
  <si>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</si>
  <si>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</si>
  <si>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</si>
  <si>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</si>
  <si>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</si>
  <si>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</si>
  <si>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</si>
  <si>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</si>
  <si>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</si>
  <si>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</si>
  <si>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</si>
  <si>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</si>
  <si>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</si>
  <si>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</si>
  <si>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</si>
  <si>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</si>
  <si>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</si>
  <si>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</si>
  <si>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</si>
  <si>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</si>
  <si>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</si>
  <si>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</si>
  <si>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</si>
  <si>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</si>
  <si>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</si>
  <si>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</si>
  <si>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</si>
  <si>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</si>
  <si>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</si>
  <si>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</si>
  <si>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</si>
  <si>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</si>
  <si>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</si>
  <si>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</si>
  <si>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</si>
  <si>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</si>
  <si>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</si>
  <si>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</si>
  <si>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</si>
  <si>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</si>
  <si>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</si>
  <si>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</si>
  <si>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</si>
  <si>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</si>
  <si>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</si>
  <si>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</si>
  <si>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</si>
  <si>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</si>
  <si>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</si>
  <si>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</si>
  <si>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</si>
  <si>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</si>
  <si>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大阪府能勢町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</si>
  <si>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</si>
  <si>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</si>
  <si>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</si>
  <si>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</si>
  <si>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</si>
  <si>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</si>
  <si>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</si>
  <si>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</si>
  <si>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</si>
  <si>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</si>
  <si>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</si>
  <si>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</si>
  <si>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</si>
  <si>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</si>
  <si>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</si>
  <si>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</si>
  <si>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</si>
  <si>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</si>
  <si>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</si>
  <si>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</si>
  <si>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</si>
  <si>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</si>
  <si>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</si>
  <si>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</si>
  <si>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</si>
  <si>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</si>
  <si>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</si>
  <si>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</si>
  <si>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</si>
  <si>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</si>
  <si>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</si>
  <si>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</si>
  <si>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</si>
  <si>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</si>
  <si>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</si>
  <si>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</si>
  <si>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国民健康保険診療所特別会計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</si>
  <si>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</si>
  <si>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</si>
  <si>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</si>
  <si>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</si>
  <si>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</si>
  <si>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</si>
  <si>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</si>
  <si>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</si>
  <si>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</si>
  <si>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</si>
  <si>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</si>
  <si>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</si>
  <si>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</si>
  <si>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</si>
  <si>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</si>
  <si>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</si>
  <si>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</si>
  <si>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</si>
  <si>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</si>
  <si>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</si>
  <si>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</si>
  <si>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</si>
  <si>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</si>
  <si>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</si>
  <si>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</si>
  <si>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</si>
  <si>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</si>
  <si>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</si>
  <si>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</si>
  <si>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</si>
  <si>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</si>
  <si>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</si>
  <si>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</si>
  <si>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</si>
  <si>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</si>
  <si>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</si>
  <si>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</si>
  <si>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</si>
  <si>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</si>
  <si>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</si>
  <si>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</si>
  <si>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</si>
  <si>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</si>
  <si>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</si>
  <si>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</si>
  <si>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</si>
  <si>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</si>
  <si>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</si>
  <si>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</si>
  <si>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</si>
  <si>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</si>
  <si>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</si>
  <si>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</si>
  <si>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</si>
  <si>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</si>
  <si>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</si>
  <si>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</si>
  <si>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</si>
  <si>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</si>
  <si>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</si>
  <si>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</si>
  <si>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</si>
  <si>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</si>
  <si>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</si>
  <si>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</si>
  <si>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</si>
  <si>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</si>
  <si>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</si>
  <si>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</si>
  <si>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</si>
  <si>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</si>
  <si>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</si>
  <si>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</si>
  <si>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</si>
  <si>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</si>
  <si>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</si>
  <si>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</si>
  <si>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</si>
  <si>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</si>
  <si>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</si>
  <si>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</si>
  <si>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</si>
  <si>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</si>
  <si>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</si>
  <si>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</si>
  <si>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</si>
  <si>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</si>
  <si>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</si>
  <si>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</si>
  <si>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</si>
  <si>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</si>
  <si>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</si>
  <si>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</si>
  <si>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</si>
  <si>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</si>
  <si>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</si>
  <si>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</si>
  <si>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</si>
  <si>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</si>
  <si>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</si>
  <si>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</si>
  <si>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</si>
  <si>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</si>
  <si>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</si>
  <si>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</si>
  <si>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</si>
  <si>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</si>
  <si>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</si>
  <si>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</si>
  <si>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</si>
  <si>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</si>
  <si>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</si>
  <si>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</si>
  <si>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</si>
  <si>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</si>
  <si>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</si>
  <si>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</si>
  <si>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</si>
  <si>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</si>
  <si>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</si>
  <si>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</si>
  <si>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</si>
  <si>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</si>
  <si>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</si>
  <si>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</si>
  <si>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</si>
  <si>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</si>
  <si>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</si>
  <si>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</si>
  <si>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</si>
  <si>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</si>
  <si>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</si>
  <si>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</si>
  <si>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</si>
  <si>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</si>
  <si>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</si>
  <si>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</si>
  <si>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</si>
  <si>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</si>
  <si>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</si>
  <si>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</si>
  <si>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 4.43</t>
  </si>
  <si>
    <t>▲ 2.45</t>
  </si>
  <si>
    <t>水道事業会計</t>
  </si>
  <si>
    <t>一般会計</t>
  </si>
  <si>
    <t>国民健康保険特別会計</t>
  </si>
  <si>
    <t>下水道事業特別会計</t>
  </si>
  <si>
    <t>国民健康保険診療所特別会計</t>
  </si>
  <si>
    <t>介護保険特別会計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</si>
  <si>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</si>
  <si>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</si>
  <si>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</si>
  <si>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</si>
  <si>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</si>
  <si>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</si>
  <si>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</si>
  <si>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</si>
  <si>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</si>
  <si>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</si>
  <si>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能勢物産センター</t>
    <rPh sb="0" eb="2">
      <t>ノセ</t>
    </rPh>
    <rPh sb="2" eb="4">
      <t>ブッサン</t>
    </rPh>
    <phoneticPr fontId="2"/>
  </si>
  <si>
    <t>-</t>
    <phoneticPr fontId="2"/>
  </si>
  <si>
    <t>豊能郡環境施設組合</t>
    <rPh sb="0" eb="3">
      <t>トヨノグン</t>
    </rPh>
    <rPh sb="3" eb="5">
      <t>カンキョウ</t>
    </rPh>
    <rPh sb="5" eb="7">
      <t>シセツ</t>
    </rPh>
    <rPh sb="7" eb="9">
      <t>クミアイ</t>
    </rPh>
    <phoneticPr fontId="2"/>
  </si>
  <si>
    <t>猪名川上流広域ごみ処理施設組合</t>
    <rPh sb="0" eb="3">
      <t>イナガワ</t>
    </rPh>
    <rPh sb="3" eb="5">
      <t>ジョウリュウ</t>
    </rPh>
    <rPh sb="5" eb="7">
      <t>コウイキ</t>
    </rPh>
    <rPh sb="9" eb="11">
      <t>ショリ</t>
    </rPh>
    <rPh sb="11" eb="13">
      <t>シセツ</t>
    </rPh>
    <rPh sb="13" eb="15">
      <t>クミアイ</t>
    </rPh>
    <phoneticPr fontId="2"/>
  </si>
  <si>
    <t>大阪府後期高齢者医療広域連合
（一般会計）</t>
    <rPh sb="0" eb="3">
      <t>オオサカフ</t>
    </rPh>
    <rPh sb="3" eb="5">
      <t>コウキ</t>
    </rPh>
    <rPh sb="5" eb="8">
      <t>コウレイシャ</t>
    </rPh>
    <rPh sb="8" eb="10">
      <t>イリョウ</t>
    </rPh>
    <rPh sb="10" eb="12">
      <t>コウイキ</t>
    </rPh>
    <rPh sb="12" eb="14">
      <t>レンゴウ</t>
    </rPh>
    <rPh sb="16" eb="18">
      <t>イッパン</t>
    </rPh>
    <rPh sb="18" eb="20">
      <t>カイケイ</t>
    </rPh>
    <phoneticPr fontId="32"/>
  </si>
  <si>
    <t>大阪府後期高齢者医療広域連合
（後期高齢者医療特別会計）</t>
  </si>
  <si>
    <t>大阪広域水道企業団
（水道事業会計）</t>
  </si>
  <si>
    <t>大阪広域水道企業団
（工業用水道事業会計）</t>
  </si>
  <si>
    <t>能勢町西能勢振興基金</t>
    <rPh sb="0" eb="3">
      <t>ノセチョウ</t>
    </rPh>
    <phoneticPr fontId="5"/>
  </si>
  <si>
    <t>能勢町職員退職手当基金</t>
    <rPh sb="0" eb="3">
      <t>ノセチョウ</t>
    </rPh>
    <rPh sb="3" eb="5">
      <t>ショクイン</t>
    </rPh>
    <phoneticPr fontId="5"/>
  </si>
  <si>
    <t>能勢町地域福祉基金</t>
    <rPh sb="0" eb="3">
      <t>ノセチョウ</t>
    </rPh>
    <phoneticPr fontId="5"/>
  </si>
  <si>
    <t>能勢町災害対策基金</t>
    <rPh sb="0" eb="3">
      <t>ノセチョウ</t>
    </rPh>
    <rPh sb="3" eb="5">
      <t>サイガイ</t>
    </rPh>
    <phoneticPr fontId="5"/>
  </si>
  <si>
    <t>能勢町森林環境譲与税基金</t>
    <rPh sb="0" eb="3">
      <t>ノセチョウ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</si>
</sst>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7" xfId="8" applyFont="1" applyBorder="1" applyAlignment="1">
      <alignment horizontal="left" vertical="center"/>
    </xf>
    <xf numFmtId="0" fontId="20" fillId="0" borderId="74"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56" xfId="11" applyFont="1" applyBorder="1">
      <alignment vertical="center"/>
    </xf>
    <xf numFmtId="0" fontId="20" fillId="0" borderId="0" xfId="11" applyFont="1">
      <alignment vertical="center"/>
    </xf>
    <xf numFmtId="0" fontId="24" fillId="0" borderId="0" xfId="11" applyFont="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lignment vertical="center"/>
    </xf>
    <xf numFmtId="0" fontId="34" fillId="6" borderId="75" xfId="12" applyFont="1" applyFill="1" applyBorder="1" applyAlignment="1">
      <alignment horizontal="center" vertical="center"/>
    </xf>
    <xf numFmtId="0" fontId="34" fillId="6" borderId="75" xfId="12" applyFont="1" applyFill="1" applyBorder="1">
      <alignment vertical="center"/>
    </xf>
    <xf numFmtId="0" fontId="34" fillId="6" borderId="0" xfId="12" applyFont="1" applyFill="1">
      <alignment vertical="center"/>
    </xf>
    <xf numFmtId="0" fontId="34" fillId="6" borderId="11" xfId="12" applyFont="1" applyFill="1" applyBorder="1">
      <alignment vertical="center"/>
    </xf>
    <xf numFmtId="0" fontId="34" fillId="6" borderId="12" xfId="12" applyFont="1" applyFill="1" applyBorder="1">
      <alignment vertical="center"/>
    </xf>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87" fontId="17" fillId="0" borderId="58"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9" fillId="0" borderId="0" xfId="3" applyFont="1" applyAlignment="1">
      <alignment horizontal="center" vertical="center" shrinkToFit="1"/>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([1]データシート!$F$3,[1]データシート!$F$5,[1]データシート!$F$7,[1]データシート!$F$9,[1]データシート!$F$11)</c:f>
              <c:numCache>
                <c:formatCode>General</c:formatCode>
                <c:ptCount val="5"/>
                <c:pt idx="0">
                  <c:v>88328</c:v>
                </c:pt>
                <c:pt idx="1">
                  <c:v>103390</c:v>
                </c:pt>
                <c:pt idx="2">
                  <c:v>125391</c:v>
                </c:pt>
                <c:pt idx="3">
                  <c:v>138402</c:v>
                </c:pt>
                <c:pt idx="4">
                  <c:v>146367</c:v>
                </c:pt>
              </c:numCache>
            </c:numRef>
          </c:val>
          <c:smooth val="0"/>
          <c:extLst>
            <c:ext xmlns:c16="http://schemas.microsoft.com/office/drawing/2014/chart" uri="{C3380CC4-5D6E-409C-BE32-E72D297353CC}">
              <c16:uniqueId val="{00000000-11B7-4464-98B8-F9E9820A92AA}"/>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H30</c:v>
                </c:pt>
                <c:pt idx="1">
                  <c:v> R01</c:v>
                </c:pt>
                <c:pt idx="2">
                  <c:v> R02</c:v>
                </c:pt>
                <c:pt idx="3">
                  <c:v> R03</c:v>
                </c:pt>
                <c:pt idx="4">
                  <c:v> R04</c:v>
                </c:pt>
              </c:strCache>
            </c:strRef>
          </c:cat>
          <c:val>
            <c:numRef>
              <c:f>([1]データシート!$D$3,[1]データシート!$D$5,[1]データシート!$D$7,[1]データシート!$D$9,[1]データシート!$D$11)</c:f>
              <c:numCache>
                <c:formatCode>General</c:formatCode>
                <c:ptCount val="5"/>
                <c:pt idx="0">
                  <c:v>36573</c:v>
                </c:pt>
                <c:pt idx="1">
                  <c:v>107351</c:v>
                </c:pt>
                <c:pt idx="2">
                  <c:v>140016</c:v>
                </c:pt>
                <c:pt idx="3">
                  <c:v>55042</c:v>
                </c:pt>
                <c:pt idx="4">
                  <c:v>75704</c:v>
                </c:pt>
              </c:numCache>
            </c:numRef>
          </c:val>
          <c:smooth val="0"/>
          <c:extLst>
            <c:ext xmlns:c16="http://schemas.microsoft.com/office/drawing/2014/chart" uri="{C3380CC4-5D6E-409C-BE32-E72D297353CC}">
              <c16:uniqueId val="{00000001-11B7-4464-98B8-F9E9820A92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[1]データシート!$B$19:$F$19</c:f>
              <c:numCache>
                <c:formatCode>General</c:formatCode>
                <c:ptCount val="5"/>
                <c:pt idx="0">
                  <c:v>4.47</c:v>
                </c:pt>
                <c:pt idx="1">
                  <c:v>4.6399999999999997</c:v>
                </c:pt>
                <c:pt idx="2">
                  <c:v>4.87</c:v>
                </c:pt>
                <c:pt idx="3">
                  <c:v>8.3800000000000008</c:v>
                </c:pt>
                <c:pt idx="4">
                  <c:v>5.86</c:v>
                </c:pt>
              </c:numCache>
            </c:numRef>
          </c:val>
          <c:extLst>
            <c:ext xmlns:c16="http://schemas.microsoft.com/office/drawing/2014/chart" uri="{C3380CC4-5D6E-409C-BE32-E72D297353CC}">
              <c16:uniqueId val="{00000000-5960-4F8A-AA95-1708532699A0}"/>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H30</c:v>
                </c:pt>
                <c:pt idx="1">
                  <c:v>R01</c:v>
                </c:pt>
                <c:pt idx="2">
                  <c:v>R02</c:v>
                </c:pt>
                <c:pt idx="3">
                  <c:v>R03</c:v>
                </c:pt>
                <c:pt idx="4">
                  <c:v>R04</c:v>
                </c:pt>
              </c:strCache>
            </c:strRef>
          </c:cat>
          <c:val>
            <c:numRef>
              <c:f>[1]データシート!$B$20:$F$20</c:f>
              <c:numCache>
                <c:formatCode>General</c:formatCode>
                <c:ptCount val="5"/>
                <c:pt idx="0">
                  <c:v>44.91</c:v>
                </c:pt>
                <c:pt idx="1">
                  <c:v>40.630000000000003</c:v>
                </c:pt>
                <c:pt idx="2">
                  <c:v>35.6</c:v>
                </c:pt>
                <c:pt idx="3">
                  <c:v>38.22</c:v>
                </c:pt>
                <c:pt idx="4">
                  <c:v>46.58</c:v>
                </c:pt>
              </c:numCache>
            </c:numRef>
          </c:val>
          <c:extLst>
            <c:ext xmlns:c16="http://schemas.microsoft.com/office/drawing/2014/chart" uri="{C3380CC4-5D6E-409C-BE32-E72D297353CC}">
              <c16:uniqueId val="{00000001-5960-4F8A-AA95-1708532699A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H30</c:v>
                </c:pt>
                <c:pt idx="1">
                  <c:v>R01</c:v>
                </c:pt>
                <c:pt idx="2">
                  <c:v>R02</c:v>
                </c:pt>
                <c:pt idx="3">
                  <c:v>R03</c:v>
                </c:pt>
                <c:pt idx="4">
                  <c:v>R04</c:v>
                </c:pt>
              </c:strCache>
            </c:strRef>
          </c:cat>
          <c:val>
            <c:numRef>
              <c:f>[1]データシート!$B$21:$F$21</c:f>
              <c:numCache>
                <c:formatCode>General</c:formatCode>
                <c:ptCount val="5"/>
                <c:pt idx="0">
                  <c:v>0.82</c:v>
                </c:pt>
                <c:pt idx="1">
                  <c:v>-4.43</c:v>
                </c:pt>
                <c:pt idx="2">
                  <c:v>-2.4500000000000002</c:v>
                </c:pt>
                <c:pt idx="3">
                  <c:v>8.6300000000000008</c:v>
                </c:pt>
                <c:pt idx="4">
                  <c:v>4.6500000000000004</c:v>
                </c:pt>
              </c:numCache>
            </c:numRef>
          </c:val>
          <c:smooth val="0"/>
          <c:extLst>
            <c:ext xmlns:c16="http://schemas.microsoft.com/office/drawing/2014/chart" uri="{C3380CC4-5D6E-409C-BE32-E72D297353CC}">
              <c16:uniqueId val="{00000002-5960-4F8A-AA95-1708532699A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[1]データシート!$B$27:$K$27</c:f>
              <c:numCache>
                <c:formatCode>General</c:formatCode>
                <c:ptCount val="10"/>
                <c:pt idx="0">
                  <c:v>0</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8AB-4C1A-A3A4-699330C8939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AB-4C1A-A3A4-699330C8939B}"/>
            </c:ext>
          </c:extLst>
        </c:ser>
        <c:ser>
          <c:idx val="2"/>
          <c:order val="2"/>
          <c:tx>
            <c:strRef>
              <c:f>[1]データシート!$A$29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[1]データシート!$B$29:$K$29</c:f>
              <c:numCache>
                <c:formatCode>General</c:formatCode>
                <c:ptCount val="10"/>
                <c:pt idx="0">
                  <c:v>#N/A</c:v>
                </c:pt>
                <c:pt idx="1">
                  <c:v>0.01</c:v>
                </c:pt>
                <c:pt idx="2">
                  <c:v>#N/A</c:v>
                </c:pt>
                <c:pt idx="3">
                  <c:v>0.02</c:v>
                </c:pt>
                <c:pt idx="4">
                  <c:v>#N/A</c:v>
                </c:pt>
                <c:pt idx="5">
                  <c:v>0.04</c:v>
                </c:pt>
                <c:pt idx="6">
                  <c:v>#N/A</c:v>
                </c:pt>
                <c:pt idx="7">
                  <c:v>0.01</c:v>
                </c:pt>
                <c:pt idx="8">
                  <c:v>#N/A</c:v>
                </c:pt>
                <c:pt idx="9">
                  <c:v>0.18</c:v>
                </c:pt>
              </c:numCache>
            </c:numRef>
          </c:val>
          <c:extLst>
            <c:ext xmlns:c16="http://schemas.microsoft.com/office/drawing/2014/chart" uri="{C3380CC4-5D6E-409C-BE32-E72D297353CC}">
              <c16:uniqueId val="{00000002-08AB-4C1A-A3A4-699330C8939B}"/>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[1]データシート!$B$30:$K$30</c:f>
              <c:numCache>
                <c:formatCode>General</c:formatCode>
                <c:ptCount val="10"/>
                <c:pt idx="0">
                  <c:v>#N/A</c:v>
                </c:pt>
                <c:pt idx="1">
                  <c:v>0.08</c:v>
                </c:pt>
                <c:pt idx="2">
                  <c:v>#N/A</c:v>
                </c:pt>
                <c:pt idx="3">
                  <c:v>0.09</c:v>
                </c:pt>
                <c:pt idx="4">
                  <c:v>#N/A</c:v>
                </c:pt>
                <c:pt idx="5">
                  <c:v>0.1</c:v>
                </c:pt>
                <c:pt idx="6">
                  <c:v>#N/A</c:v>
                </c:pt>
                <c:pt idx="7">
                  <c:v>0.14000000000000001</c:v>
                </c:pt>
                <c:pt idx="8">
                  <c:v>#N/A</c:v>
                </c:pt>
                <c:pt idx="9">
                  <c:v>0.3</c:v>
                </c:pt>
              </c:numCache>
            </c:numRef>
          </c:val>
          <c:extLst>
            <c:ext xmlns:c16="http://schemas.microsoft.com/office/drawing/2014/chart" uri="{C3380CC4-5D6E-409C-BE32-E72D297353CC}">
              <c16:uniqueId val="{00000003-08AB-4C1A-A3A4-699330C8939B}"/>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[1]データシート!$B$31:$K$31</c:f>
              <c:numCache>
                <c:formatCode>General</c:formatCode>
                <c:ptCount val="10"/>
                <c:pt idx="0">
                  <c:v>#N/A</c:v>
                </c:pt>
                <c:pt idx="1">
                  <c:v>0.65</c:v>
                </c:pt>
                <c:pt idx="2">
                  <c:v>#N/A</c:v>
                </c:pt>
                <c:pt idx="3">
                  <c:v>0.38</c:v>
                </c:pt>
                <c:pt idx="4">
                  <c:v>#N/A</c:v>
                </c:pt>
                <c:pt idx="5">
                  <c:v>0.61</c:v>
                </c:pt>
                <c:pt idx="6">
                  <c:v>#N/A</c:v>
                </c:pt>
                <c:pt idx="7">
                  <c:v>0.31</c:v>
                </c:pt>
                <c:pt idx="8">
                  <c:v>#N/A</c:v>
                </c:pt>
                <c:pt idx="9">
                  <c:v>0.35</c:v>
                </c:pt>
              </c:numCache>
            </c:numRef>
          </c:val>
          <c:extLst>
            <c:ext xmlns:c16="http://schemas.microsoft.com/office/drawing/2014/chart" uri="{C3380CC4-5D6E-409C-BE32-E72D297353CC}">
              <c16:uniqueId val="{00000004-08AB-4C1A-A3A4-699330C8939B}"/>
            </c:ext>
          </c:extLst>
        </c:ser>
        <c:ser>
          <c:idx val="5"/>
          <c:order val="5"/>
          <c:tx>
            <c:strRef>
              <c:f>[1]データシート!$A$32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[1]データシート!$B$32:$K$32</c:f>
              <c:numCache>
                <c:formatCode>General</c:formatCode>
                <c:ptCount val="10"/>
                <c:pt idx="0">
                  <c:v>#N/A</c:v>
                </c:pt>
                <c:pt idx="1">
                  <c:v>0.38</c:v>
                </c:pt>
                <c:pt idx="2">
                  <c:v>#N/A</c:v>
                </c:pt>
                <c:pt idx="3">
                  <c:v>0.35</c:v>
                </c:pt>
                <c:pt idx="4">
                  <c:v>#N/A</c:v>
                </c:pt>
                <c:pt idx="5">
                  <c:v>0.2</c:v>
                </c:pt>
                <c:pt idx="6">
                  <c:v>#N/A</c:v>
                </c:pt>
                <c:pt idx="7">
                  <c:v>0.28999999999999998</c:v>
                </c:pt>
                <c:pt idx="8">
                  <c:v>#N/A</c:v>
                </c:pt>
                <c:pt idx="9">
                  <c:v>0.44</c:v>
                </c:pt>
              </c:numCache>
            </c:numRef>
          </c:val>
          <c:extLst>
            <c:ext xmlns:c16="http://schemas.microsoft.com/office/drawing/2014/chart" uri="{C3380CC4-5D6E-409C-BE32-E72D297353CC}">
              <c16:uniqueId val="{00000005-08AB-4C1A-A3A4-699330C8939B}"/>
            </c:ext>
          </c:extLst>
        </c:ser>
        <c:ser>
          <c:idx val="6"/>
          <c:order val="6"/>
          <c:tx>
            <c:strRef>
              <c:f>[1]データシート!$A$33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[1]データシート!$B$33:$K$33</c:f>
              <c:numCache>
                <c:formatCode>General</c:formatCode>
                <c:ptCount val="10"/>
                <c:pt idx="0">
                  <c:v>#N/A</c:v>
                </c:pt>
                <c:pt idx="1">
                  <c:v>0.22</c:v>
                </c:pt>
                <c:pt idx="2">
                  <c:v>#N/A</c:v>
                </c:pt>
                <c:pt idx="3">
                  <c:v>0.27</c:v>
                </c:pt>
                <c:pt idx="4">
                  <c:v>#N/A</c:v>
                </c:pt>
                <c:pt idx="5">
                  <c:v>0.34</c:v>
                </c:pt>
                <c:pt idx="6">
                  <c:v>#N/A</c:v>
                </c:pt>
                <c:pt idx="7">
                  <c:v>0.12</c:v>
                </c:pt>
                <c:pt idx="8">
                  <c:v>#N/A</c:v>
                </c:pt>
                <c:pt idx="9">
                  <c:v>0.47</c:v>
                </c:pt>
              </c:numCache>
            </c:numRef>
          </c:val>
          <c:extLst>
            <c:ext xmlns:c16="http://schemas.microsoft.com/office/drawing/2014/chart" uri="{C3380CC4-5D6E-409C-BE32-E72D297353CC}">
              <c16:uniqueId val="{00000006-08AB-4C1A-A3A4-699330C8939B}"/>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[1]データシート!$B$34:$K$34</c:f>
              <c:numCache>
                <c:formatCode>General</c:formatCode>
                <c:ptCount val="10"/>
                <c:pt idx="0">
                  <c:v>#N/A</c:v>
                </c:pt>
                <c:pt idx="1">
                  <c:v>3.36</c:v>
                </c:pt>
                <c:pt idx="2">
                  <c:v>#N/A</c:v>
                </c:pt>
                <c:pt idx="3">
                  <c:v>3.74</c:v>
                </c:pt>
                <c:pt idx="4">
                  <c:v>#N/A</c:v>
                </c:pt>
                <c:pt idx="5">
                  <c:v>4.3099999999999996</c:v>
                </c:pt>
                <c:pt idx="6">
                  <c:v>#N/A</c:v>
                </c:pt>
                <c:pt idx="7">
                  <c:v>3.95</c:v>
                </c:pt>
                <c:pt idx="8">
                  <c:v>#N/A</c:v>
                </c:pt>
                <c:pt idx="9">
                  <c:v>3.41</c:v>
                </c:pt>
              </c:numCache>
            </c:numRef>
          </c:val>
          <c:extLst>
            <c:ext xmlns:c16="http://schemas.microsoft.com/office/drawing/2014/chart" uri="{C3380CC4-5D6E-409C-BE32-E72D297353CC}">
              <c16:uniqueId val="{00000007-08AB-4C1A-A3A4-699330C8939B}"/>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[1]データシート!$B$35:$K$35</c:f>
              <c:numCache>
                <c:formatCode>General</c:formatCode>
                <c:ptCount val="10"/>
                <c:pt idx="0">
                  <c:v>#N/A</c:v>
                </c:pt>
                <c:pt idx="1">
                  <c:v>4.46</c:v>
                </c:pt>
                <c:pt idx="2">
                  <c:v>#N/A</c:v>
                </c:pt>
                <c:pt idx="3">
                  <c:v>4.6399999999999997</c:v>
                </c:pt>
                <c:pt idx="4">
                  <c:v>#N/A</c:v>
                </c:pt>
                <c:pt idx="5">
                  <c:v>4.87</c:v>
                </c:pt>
                <c:pt idx="6">
                  <c:v>#N/A</c:v>
                </c:pt>
                <c:pt idx="7">
                  <c:v>8.3699999999999992</c:v>
                </c:pt>
                <c:pt idx="8">
                  <c:v>#N/A</c:v>
                </c:pt>
                <c:pt idx="9">
                  <c:v>5.85</c:v>
                </c:pt>
              </c:numCache>
            </c:numRef>
          </c:val>
          <c:extLst>
            <c:ext xmlns:c16="http://schemas.microsoft.com/office/drawing/2014/chart" uri="{C3380CC4-5D6E-409C-BE32-E72D297353CC}">
              <c16:uniqueId val="{00000008-08AB-4C1A-A3A4-699330C8939B}"/>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[1]データシート!$B$36:$K$36</c:f>
              <c:numCache>
                <c:formatCode>General</c:formatCode>
                <c:ptCount val="10"/>
                <c:pt idx="0">
                  <c:v>#N/A</c:v>
                </c:pt>
                <c:pt idx="1">
                  <c:v>25.18</c:v>
                </c:pt>
                <c:pt idx="2">
                  <c:v>#N/A</c:v>
                </c:pt>
                <c:pt idx="3">
                  <c:v>26.88</c:v>
                </c:pt>
                <c:pt idx="4">
                  <c:v>#N/A</c:v>
                </c:pt>
                <c:pt idx="5">
                  <c:v>26.37</c:v>
                </c:pt>
                <c:pt idx="6">
                  <c:v>#N/A</c:v>
                </c:pt>
                <c:pt idx="7">
                  <c:v>25.27</c:v>
                </c:pt>
                <c:pt idx="8">
                  <c:v>#N/A</c:v>
                </c:pt>
                <c:pt idx="9">
                  <c:v>26.28</c:v>
                </c:pt>
              </c:numCache>
            </c:numRef>
          </c:val>
          <c:extLst>
            <c:ext xmlns:c16="http://schemas.microsoft.com/office/drawing/2014/chart" uri="{C3380CC4-5D6E-409C-BE32-E72D297353CC}">
              <c16:uniqueId val="{00000009-08AB-4C1A-A3A4-699330C893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[1]データシート!$B$42:$P$42</c:f>
              <c:numCache>
                <c:formatCode>General</c:formatCode>
                <c:ptCount val="15"/>
                <c:pt idx="2">
                  <c:v>486</c:v>
                </c:pt>
                <c:pt idx="5">
                  <c:v>502</c:v>
                </c:pt>
                <c:pt idx="8">
                  <c:v>505</c:v>
                </c:pt>
                <c:pt idx="11">
                  <c:v>489</c:v>
                </c:pt>
                <c:pt idx="14">
                  <c:v>501</c:v>
                </c:pt>
              </c:numCache>
            </c:numRef>
          </c:val>
          <c:extLst>
            <c:ext xmlns:c16="http://schemas.microsoft.com/office/drawing/2014/chart" uri="{C3380CC4-5D6E-409C-BE32-E72D297353CC}">
              <c16:uniqueId val="{00000000-636F-4A7C-875B-B071FAB95C6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6F-4A7C-875B-B071FAB95C6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36F-4A7C-875B-B071FAB95C6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[1]データシート!$B$45:$P$45</c:f>
              <c:numCache>
                <c:formatCode>General</c:formatCode>
                <c:ptCount val="15"/>
                <c:pt idx="0">
                  <c:v>86</c:v>
                </c:pt>
                <c:pt idx="3">
                  <c:v>80</c:v>
                </c:pt>
                <c:pt idx="6">
                  <c:v>79</c:v>
                </c:pt>
                <c:pt idx="9">
                  <c:v>74</c:v>
                </c:pt>
                <c:pt idx="12">
                  <c:v>46</c:v>
                </c:pt>
              </c:numCache>
            </c:numRef>
          </c:val>
          <c:extLst>
            <c:ext xmlns:c16="http://schemas.microsoft.com/office/drawing/2014/chart" uri="{C3380CC4-5D6E-409C-BE32-E72D297353CC}">
              <c16:uniqueId val="{00000003-636F-4A7C-875B-B071FAB95C6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[1]データシート!$B$46:$P$46</c:f>
              <c:numCache>
                <c:formatCode>General</c:formatCode>
                <c:ptCount val="15"/>
                <c:pt idx="0">
                  <c:v>337</c:v>
                </c:pt>
                <c:pt idx="3">
                  <c:v>339</c:v>
                </c:pt>
                <c:pt idx="6">
                  <c:v>336</c:v>
                </c:pt>
                <c:pt idx="9">
                  <c:v>335</c:v>
                </c:pt>
                <c:pt idx="12">
                  <c:v>355</c:v>
                </c:pt>
              </c:numCache>
            </c:numRef>
          </c:val>
          <c:extLst>
            <c:ext xmlns:c16="http://schemas.microsoft.com/office/drawing/2014/chart" uri="{C3380CC4-5D6E-409C-BE32-E72D297353CC}">
              <c16:uniqueId val="{00000004-636F-4A7C-875B-B071FAB95C6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6F-4A7C-875B-B071FAB95C6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6F-4A7C-875B-B071FAB95C6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[1]データシート!$B$49:$P$49</c:f>
              <c:numCache>
                <c:formatCode>General</c:formatCode>
                <c:ptCount val="15"/>
                <c:pt idx="0">
                  <c:v>509</c:v>
                </c:pt>
                <c:pt idx="3">
                  <c:v>523</c:v>
                </c:pt>
                <c:pt idx="6">
                  <c:v>538</c:v>
                </c:pt>
                <c:pt idx="9">
                  <c:v>561</c:v>
                </c:pt>
                <c:pt idx="12">
                  <c:v>588</c:v>
                </c:pt>
              </c:numCache>
            </c:numRef>
          </c:val>
          <c:extLst>
            <c:ext xmlns:c16="http://schemas.microsoft.com/office/drawing/2014/chart" uri="{C3380CC4-5D6E-409C-BE32-E72D297353CC}">
              <c16:uniqueId val="{00000007-636F-4A7C-875B-B071FAB95C6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[1]データシート!$B$50:$P$50</c:f>
              <c:numCache>
                <c:formatCode>General</c:formatCode>
                <c:ptCount val="15"/>
                <c:pt idx="0">
                  <c:v>#N/A</c:v>
                </c:pt>
                <c:pt idx="1">
                  <c:v>446</c:v>
                </c:pt>
                <c:pt idx="2">
                  <c:v>#N/A</c:v>
                </c:pt>
                <c:pt idx="3">
                  <c:v>#N/A</c:v>
                </c:pt>
                <c:pt idx="4">
                  <c:v>440</c:v>
                </c:pt>
                <c:pt idx="5">
                  <c:v>#N/A</c:v>
                </c:pt>
                <c:pt idx="6">
                  <c:v>#N/A</c:v>
                </c:pt>
                <c:pt idx="7">
                  <c:v>448</c:v>
                </c:pt>
                <c:pt idx="8">
                  <c:v>#N/A</c:v>
                </c:pt>
                <c:pt idx="9">
                  <c:v>#N/A</c:v>
                </c:pt>
                <c:pt idx="10">
                  <c:v>481</c:v>
                </c:pt>
                <c:pt idx="11">
                  <c:v>#N/A</c:v>
                </c:pt>
                <c:pt idx="12">
                  <c:v>#N/A</c:v>
                </c:pt>
                <c:pt idx="13">
                  <c:v>488</c:v>
                </c:pt>
                <c:pt idx="14">
                  <c:v>#N/A</c:v>
                </c:pt>
              </c:numCache>
            </c:numRef>
          </c:val>
          <c:smooth val="0"/>
          <c:extLst>
            <c:ext xmlns:c16="http://schemas.microsoft.com/office/drawing/2014/chart" uri="{C3380CC4-5D6E-409C-BE32-E72D297353CC}">
              <c16:uniqueId val="{00000008-636F-4A7C-875B-B071FAB95C6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[1]データシート!$B$56:$P$56</c:f>
              <c:numCache>
                <c:formatCode>General</c:formatCode>
                <c:ptCount val="15"/>
                <c:pt idx="2">
                  <c:v>5760</c:v>
                </c:pt>
                <c:pt idx="5">
                  <c:v>6389</c:v>
                </c:pt>
                <c:pt idx="8">
                  <c:v>6333</c:v>
                </c:pt>
                <c:pt idx="11">
                  <c:v>6216</c:v>
                </c:pt>
                <c:pt idx="14">
                  <c:v>5791</c:v>
                </c:pt>
              </c:numCache>
            </c:numRef>
          </c:val>
          <c:extLst>
            <c:ext xmlns:c16="http://schemas.microsoft.com/office/drawing/2014/chart" uri="{C3380CC4-5D6E-409C-BE32-E72D297353CC}">
              <c16:uniqueId val="{00000000-2302-495A-B3BF-EC00624A627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2302-495A-B3BF-EC00624A627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[1]データシート!$B$58:$P$58</c:f>
              <c:numCache>
                <c:formatCode>General</c:formatCode>
                <c:ptCount val="15"/>
                <c:pt idx="2">
                  <c:v>2356</c:v>
                </c:pt>
                <c:pt idx="5">
                  <c:v>2069</c:v>
                </c:pt>
                <c:pt idx="8">
                  <c:v>2056</c:v>
                </c:pt>
                <c:pt idx="11">
                  <c:v>2238</c:v>
                </c:pt>
                <c:pt idx="14">
                  <c:v>2518</c:v>
                </c:pt>
              </c:numCache>
            </c:numRef>
          </c:val>
          <c:extLst>
            <c:ext xmlns:c16="http://schemas.microsoft.com/office/drawing/2014/chart" uri="{C3380CC4-5D6E-409C-BE32-E72D297353CC}">
              <c16:uniqueId val="{00000002-2302-495A-B3BF-EC00624A627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302-495A-B3BF-EC00624A627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302-495A-B3BF-EC00624A627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302-495A-B3BF-EC00624A627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[1]データシート!$B$62:$P$62</c:f>
              <c:numCache>
                <c:formatCode>General</c:formatCode>
                <c:ptCount val="15"/>
                <c:pt idx="0">
                  <c:v>876</c:v>
                </c:pt>
                <c:pt idx="3">
                  <c:v>861</c:v>
                </c:pt>
                <c:pt idx="6">
                  <c:v>856</c:v>
                </c:pt>
                <c:pt idx="9">
                  <c:v>818</c:v>
                </c:pt>
                <c:pt idx="12">
                  <c:v>855</c:v>
                </c:pt>
              </c:numCache>
            </c:numRef>
          </c:val>
          <c:extLst>
            <c:ext xmlns:c16="http://schemas.microsoft.com/office/drawing/2014/chart" uri="{C3380CC4-5D6E-409C-BE32-E72D297353CC}">
              <c16:uniqueId val="{00000006-2302-495A-B3BF-EC00624A627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[1]データシート!$B$63:$P$63</c:f>
              <c:numCache>
                <c:formatCode>General</c:formatCode>
                <c:ptCount val="15"/>
                <c:pt idx="0">
                  <c:v>283</c:v>
                </c:pt>
                <c:pt idx="3">
                  <c:v>207</c:v>
                </c:pt>
                <c:pt idx="6">
                  <c:v>131</c:v>
                </c:pt>
                <c:pt idx="9">
                  <c:v>59</c:v>
                </c:pt>
                <c:pt idx="12">
                  <c:v>14</c:v>
                </c:pt>
              </c:numCache>
            </c:numRef>
          </c:val>
          <c:extLst>
            <c:ext xmlns:c16="http://schemas.microsoft.com/office/drawing/2014/chart" uri="{C3380CC4-5D6E-409C-BE32-E72D297353CC}">
              <c16:uniqueId val="{00000007-2302-495A-B3BF-EC00624A627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[1]データシート!$B$64:$P$64</c:f>
              <c:numCache>
                <c:formatCode>General</c:formatCode>
                <c:ptCount val="15"/>
                <c:pt idx="0">
                  <c:v>4623</c:v>
                </c:pt>
                <c:pt idx="3">
                  <c:v>4486</c:v>
                </c:pt>
                <c:pt idx="6">
                  <c:v>4332</c:v>
                </c:pt>
                <c:pt idx="9">
                  <c:v>4112</c:v>
                </c:pt>
                <c:pt idx="12">
                  <c:v>3921</c:v>
                </c:pt>
              </c:numCache>
            </c:numRef>
          </c:val>
          <c:extLst>
            <c:ext xmlns:c16="http://schemas.microsoft.com/office/drawing/2014/chart" uri="{C3380CC4-5D6E-409C-BE32-E72D297353CC}">
              <c16:uniqueId val="{00000008-2302-495A-B3BF-EC00624A627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302-495A-B3BF-EC00624A627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[1]データシート!$B$66:$P$66</c:f>
              <c:numCache>
                <c:formatCode>General</c:formatCode>
                <c:ptCount val="15"/>
                <c:pt idx="0">
                  <c:v>5634</c:v>
                </c:pt>
                <c:pt idx="3">
                  <c:v>6242</c:v>
                </c:pt>
                <c:pt idx="6">
                  <c:v>7031</c:v>
                </c:pt>
                <c:pt idx="9">
                  <c:v>6972</c:v>
                </c:pt>
                <c:pt idx="12">
                  <c:v>6953</c:v>
                </c:pt>
              </c:numCache>
            </c:numRef>
          </c:val>
          <c:extLst>
            <c:ext xmlns:c16="http://schemas.microsoft.com/office/drawing/2014/chart" uri="{C3380CC4-5D6E-409C-BE32-E72D297353CC}">
              <c16:uniqueId val="{0000000A-2302-495A-B3BF-EC00624A62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[1]データシート!$B$67:$P$67</c:f>
              <c:numCache>
                <c:formatCode>General</c:formatCode>
                <c:ptCount val="15"/>
                <c:pt idx="0">
                  <c:v>#N/A</c:v>
                </c:pt>
                <c:pt idx="1">
                  <c:v>3301</c:v>
                </c:pt>
                <c:pt idx="2">
                  <c:v>#N/A</c:v>
                </c:pt>
                <c:pt idx="3">
                  <c:v>#N/A</c:v>
                </c:pt>
                <c:pt idx="4">
                  <c:v>3337</c:v>
                </c:pt>
                <c:pt idx="5">
                  <c:v>#N/A</c:v>
                </c:pt>
                <c:pt idx="6">
                  <c:v>#N/A</c:v>
                </c:pt>
                <c:pt idx="7">
                  <c:v>3961</c:v>
                </c:pt>
                <c:pt idx="8">
                  <c:v>#N/A</c:v>
                </c:pt>
                <c:pt idx="9">
                  <c:v>#N/A</c:v>
                </c:pt>
                <c:pt idx="10">
                  <c:v>3507</c:v>
                </c:pt>
                <c:pt idx="11">
                  <c:v>#N/A</c:v>
                </c:pt>
                <c:pt idx="12">
                  <c:v>#N/A</c:v>
                </c:pt>
                <c:pt idx="13">
                  <c:v>3434</c:v>
                </c:pt>
                <c:pt idx="14">
                  <c:v>#N/A</c:v>
                </c:pt>
              </c:numCache>
            </c:numRef>
          </c:val>
          <c:smooth val="0"/>
          <c:extLst>
            <c:ext xmlns:c16="http://schemas.microsoft.com/office/drawing/2014/chart" uri="{C3380CC4-5D6E-409C-BE32-E72D297353CC}">
              <c16:uniqueId val="{0000000B-2302-495A-B3BF-EC00624A62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[1]データシート!$B$72:$D$72</c:f>
              <c:numCache>
                <c:formatCode>General</c:formatCode>
                <c:ptCount val="3"/>
                <c:pt idx="0">
                  <c:v>1248</c:v>
                </c:pt>
                <c:pt idx="1">
                  <c:v>1428</c:v>
                </c:pt>
                <c:pt idx="2">
                  <c:v>1697</c:v>
                </c:pt>
              </c:numCache>
            </c:numRef>
          </c:val>
          <c:extLst>
            <c:ext xmlns:c16="http://schemas.microsoft.com/office/drawing/2014/chart" uri="{C3380CC4-5D6E-409C-BE32-E72D297353CC}">
              <c16:uniqueId val="{00000000-2B38-4A14-9E01-7A918B6A73F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R02</c:v>
                </c:pt>
                <c:pt idx="1">
                  <c:v>R03</c:v>
                </c:pt>
                <c:pt idx="2">
                  <c:v>R04</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2B38-4A14-9E01-7A918B6A73F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R02</c:v>
                </c:pt>
                <c:pt idx="1">
                  <c:v>R03</c:v>
                </c:pt>
                <c:pt idx="2">
                  <c:v>R04</c:v>
                </c:pt>
              </c:strCache>
            </c:strRef>
          </c:cat>
          <c:val>
            <c:numRef>
              <c:f>[1]データシート!$B$74:$D$74</c:f>
              <c:numCache>
                <c:formatCode>General</c:formatCode>
                <c:ptCount val="3"/>
                <c:pt idx="0">
                  <c:v>468</c:v>
                </c:pt>
                <c:pt idx="1">
                  <c:v>461</c:v>
                </c:pt>
                <c:pt idx="2">
                  <c:v>509</c:v>
                </c:pt>
              </c:numCache>
            </c:numRef>
          </c:val>
          <c:extLst>
            <c:ext xmlns:c16="http://schemas.microsoft.com/office/drawing/2014/chart" uri="{C3380CC4-5D6E-409C-BE32-E72D297353CC}">
              <c16:uniqueId val="{00000002-2B38-4A14-9E01-7A918B6A73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D3DF475-5217-404D-AE1B-489305CFC0E8}"/>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95F94F7-3157-461A-BFD3-D0137CCE339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6C07AF4-3C0C-4DEB-B4F4-D5A1E192496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83979AD7-8C3A-4A6E-9E59-5B598A69D915}"/>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5E6B8F6-C128-4041-9B56-46958068E874}"/>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B41B65C5-D771-4093-AA77-D6EB7D9C6054}"/>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E6629FD-53F7-4D74-B01F-B389A7F11107}"/>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42DD0B1F-1ED5-44B8-B6B0-A716D62DAE43}"/>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C331DB05-928F-43FD-A21E-A6357E6B5239}"/>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762F3FB-30AC-4B46-9900-8AED89F11676}"/>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49F6DED5-2901-4FB8-9FE2-BBCA3F4EE9F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C95D8CDF-CF01-4CEF-8C9E-84293ACAA01E}"/>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734E604-929C-4DBF-9E34-73F26639248C}"/>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C57F1EBA-87CD-4ED8-AD45-F3956AC23A7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B206DD52-CAB6-46FA-907A-912B2124B40A}"/>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11711445-BFCA-4A1F-AA3A-EF94BA5F0452}"/>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5B1AE80F-36E9-4D88-B460-A3A6A1F87FE3}"/>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EB53C6B8-B61D-4728-B109-B9FC35E67C86}"/>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7B22115-E282-409C-B43F-DA1905FFA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5E5DDC83-2092-4C8E-816C-5E92E2DDA74D}"/>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6DCAD92-7023-4B96-B893-C041EBFBB5AA}"/>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公共施設の整備に係る元金償還が開始されたため、元利償還金が増加している。それに伴い、実質公債費比率の分子についても増加している。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8BB3DEBB-FEED-4A49-BF48-B3DF9AD9D7E8}"/>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52DD4783-CD25-4359-BA64-68EE3849DFDE}"/>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1A5D5D37-15C6-43D8-8359-7CBB4A330BDF}"/>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C27FCCE-0347-45A6-832E-FE2A6DDF282F}"/>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AF6AA47B-FE56-4FA1-9785-A2B48783F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7ED7C52D-EC38-4D08-9F9C-1CAC12451DE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813D992-A650-4956-A3DC-2C2039665E2A}"/>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68AF250F-ECD7-4A2A-BED3-68C2AF5D0869}"/>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CEEC551E-060A-4DC2-A8ED-5CB6419990E7}"/>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6269AFE1-5640-405D-A361-21063182F8B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B7D58D9A-0AF5-495E-9751-B2D54A82E19A}"/>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9FBD03B6-2C4C-44A3-BC04-5C701DA9673F}"/>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CAD40215-D631-40FF-B94D-C49129D9F2A5}"/>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1C074E17-DB64-4496-BC5F-28BA787D53EA}"/>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659CBF25-C6C4-4794-8889-C68365FD6EB4}"/>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4056AE97-A955-4EA5-B1E9-BBAFA699D91F}"/>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7A4321A4-AFA7-4D13-9D6F-3210D3F51632}"/>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6FEF281C-2934-45DD-9F3A-0269F413CDE9}"/>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E6EB3ADB-6089-4847-B75E-1EC34ABEDD6B}"/>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9ACD7F1C-8610-46EC-848A-507B41D250AB}"/>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AF41C223-DAF7-4A4D-9B1A-60C1D6420677}"/>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AF6A0CEB-EC25-4CEC-BA44-225EB5409B4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829BA60-3A24-46E0-81E4-6EDC482F7BB3}"/>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66F4C5C-3708-467A-8670-E0E78666D7D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3D10817C-FB07-44EE-BBA7-118F54334B6C}"/>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E135B66-1F84-4CFD-9F0B-CE0E41858121}"/>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令和４年度は臨時財政対策債の発行が抑えられ、前年度から起債の残高が減少した。</a:t>
          </a:r>
        </a:p>
        <a:p>
          <a:r>
            <a:rPr kumimoji="1" lang="ja-JP" altLang="en-US" sz="1400">
              <a:latin typeface="ＭＳ ゴシック" pitchFamily="49" charset="-128"/>
              <a:ea typeface="ＭＳ ゴシック" pitchFamily="49" charset="-128"/>
            </a:rPr>
            <a:t>　さらに、充当可能基金残高が増加したことから、将来負担比率の分子は減少した。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ACC277CF-3B4E-418B-BF14-64C0166DB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6CE6A09-A662-420F-AB15-6FBD9FD08437}"/>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58E61F99-26B5-41B2-99FC-FE7A1166B9CC}"/>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7CCB116-B467-41A6-95AE-B10EB617EECF}"/>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B571C0F7-7E0C-4ADA-BAF7-4C781A8E9FB9}"/>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8479847-8EF4-4E58-B6A9-4DE2DA9E2339}"/>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1141ED3E-8EF2-49FD-8832-4C5B10074CA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大阪府能勢町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C74502A9-17DF-42A4-84A8-84C5DE30B5A8}"/>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997FE821-1982-4C2C-88CB-EBAF33B0824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3AB3B6-431A-4674-BCB8-169925360D0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F5AED3CC-1AF6-458D-9764-3648454ECA5F}"/>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財政調整基金は、財源不足額の減による取崩額の減や、ふるさと応援寄附金の積立により、積立額が取崩額を上回り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その他特定目的基金については、能勢町職員退職手当基金における寄附金の積立等が主な原因で増となった。基金全体では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公共施設再編整備事業に伴い、今後も基金充当により基金残高が減少する可能性は充分考えられる状況である。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大型投資が完了した後、基金残高を確保できるよう収支改善を図る必要がある。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CBBFD1F0-E66A-4C46-A3D6-164922D2B3E2}"/>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A955F428-2D41-402F-8D30-318AF9CA07F3}"/>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37E9B29C-AA83-472E-804A-B1C4F3A57C64}"/>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能勢町西能勢振興基金・・・・能勢町西能勢財産区の存した地域における住民の福祉の増進を図るための事業に要する経費に充てる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ため設置。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能勢町職員退職手当基金・・・・・過年度より職員年齢構成の偏差が大きいこと及び人件費の抑制に資するため勧奨退職を実施して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いること等から経常経費への影響を平準化させるため設置・運用。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能勢町地域福祉基金・・・・・地域福祉の充実を目的として設置・運用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果実運用型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能勢町災害対策基金・・・・・大規模災害に対する避難・復旧や防災施設整備に要する経費に充当することを目的として設置・運用。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能勢町森林環境譲与税基金・・・森林環境の整備に要する経費に充当することを目的として設置・運用。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能勢町職員退職手当基金・・・・・積立額が取崩額を上回ったことによる増。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前年度から横ばいまたは減少の傾向にある基金については、積立を増やすための方策を検討しなければならない。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9E55DD3B-CC50-46E0-A8C3-803737146A2C}"/>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6A940FC2-7753-477C-974A-E0DBD0C6D6F9}"/>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7B671FA9-322A-4A8F-8C6A-4AB42D60D2DD}"/>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財源不足額の減による取崩額の減や、ふるさと応援寄附金の積立により、積立額が取崩額を上回り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公共施設再編整備事業進捗に伴い、必要となる一般財源相当額を取崩す可能性がある。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事業完了後は、地方債償還が増加する見込であることから、経常経費の削減に努め、一定の基金残高を確保する。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1B037A2-B1BC-4D2C-89E2-18956001FD06}"/>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B5B4E603-9258-4508-8FF4-3B1DB1BE8874}"/>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34C59FD-2EAF-4A47-8B1C-802D223DC9DB}"/>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該当無し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該当無し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582F27CC-279D-4D2E-A00C-524CB225C751}"/>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9,267
9,165
98.75
6,251,001
6,036,905
213,376
3,643,073
6,953,092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令和２年度より市町村類型が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Ⅲ</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Ⅱ</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－２へ変更となったことにより、類似団体内平均値とほぼ同値の結果となった。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直近５年の経年で比較すると、指標の悪化が続いているところであり、原因としては、少子高齢化に加え、人口減少の中でも担税力の高い人口の減少の影響が大きいことがあげられる。今後も同様の傾向が続くことが見込まれるため、企業誘致等により収入の確保に努め、指標の悪化を少しでも食い止め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49288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26307</xdr:rowOff>
    </xdr:from>
    <xdr:to>
      <xdr:col>15</xdr:col>
      <xdr:colOff>82550</xdr:colOff>
      <xdr:row>43</xdr:row>
      <xdr:rowOff>26307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9978</xdr:rowOff>
    </xdr:from>
    <xdr:to>
      <xdr:col>23</xdr:col>
      <xdr:colOff>184150</xdr:colOff>
      <xdr:row>43</xdr:row>
      <xdr:rowOff>111578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153505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5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169938</xdr:rowOff>
    </xdr:from>
    <xdr:to>
      <xdr:col>19</xdr:col>
      <xdr:colOff>184150</xdr:colOff>
      <xdr:row>43</xdr:row>
      <xdr:rowOff>100088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146957</xdr:rowOff>
    </xdr:from>
    <xdr:to>
      <xdr:col>15</xdr:col>
      <xdr:colOff>133350</xdr:colOff>
      <xdr:row>43</xdr:row>
      <xdr:rowOff>77107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61884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経常収支比率については、令和元年度に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％を上回って以降、令和２年度に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と２年連続で大幅に改善したが、令和４年度は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で前年度比</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ポイントの悪化となった。これは、経常的歳出増が要因となっている。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社会保障経費や公共施設再編整備事業による公債費負担の増が見込まれるが、物件費の抑制を図りつつ、新たな行政需要に対応するため既存事業の再構築に取り組むことにより、数値の改善を進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3048</xdr:rowOff>
    </xdr:from>
    <xdr:to>
      <xdr:col>23</xdr:col>
      <xdr:colOff>133350</xdr:colOff>
      <xdr:row>65</xdr:row>
      <xdr:rowOff>123698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47298"/>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3048</xdr:rowOff>
    </xdr:from>
    <xdr:to>
      <xdr:col>19</xdr:col>
      <xdr:colOff>133350</xdr:colOff>
      <xdr:row>66</xdr:row>
      <xdr:rowOff>53594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47298"/>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53594</xdr:rowOff>
    </xdr:from>
    <xdr:to>
      <xdr:col>15</xdr:col>
      <xdr:colOff>82550</xdr:colOff>
      <xdr:row>67</xdr:row>
      <xdr:rowOff>118618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6929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2794</xdr:rowOff>
    </xdr:from>
    <xdr:to>
      <xdr:col>11</xdr:col>
      <xdr:colOff>31750</xdr:colOff>
      <xdr:row>67</xdr:row>
      <xdr:rowOff>118618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899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71391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72898</xdr:rowOff>
    </xdr:from>
    <xdr:to>
      <xdr:col>23</xdr:col>
      <xdr:colOff>184150</xdr:colOff>
      <xdr:row>66</xdr:row>
      <xdr:rowOff>3048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44975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8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123698</xdr:rowOff>
    </xdr:from>
    <xdr:to>
      <xdr:col>19</xdr:col>
      <xdr:colOff>184150</xdr:colOff>
      <xdr:row>65</xdr:row>
      <xdr:rowOff>53848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2794</xdr:rowOff>
    </xdr:from>
    <xdr:to>
      <xdr:col>15</xdr:col>
      <xdr:colOff>133350</xdr:colOff>
      <xdr:row>66</xdr:row>
      <xdr:rowOff>104394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89171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67818</xdr:rowOff>
    </xdr:from>
    <xdr:to>
      <xdr:col>11</xdr:col>
      <xdr:colOff>82550</xdr:colOff>
      <xdr:row>67</xdr:row>
      <xdr:rowOff>169418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5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154195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64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123444</xdr:rowOff>
    </xdr:from>
    <xdr:to>
      <xdr:col>7</xdr:col>
      <xdr:colOff>31750</xdr:colOff>
      <xdr:row>67</xdr:row>
      <xdr:rowOff>53594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38371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2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人当たり決算額は、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ポイント）の増となった。この要因としては、光熱水費の増に伴う物件費の増が挙げられる。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次年度以降、経常的な物件費の抑制に努め、数値を改善させ、引き続き、類似団体内平均値を下回るように努める。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91346</xdr:rowOff>
    </xdr:from>
    <xdr:to>
      <xdr:col>23</xdr:col>
      <xdr:colOff>133350</xdr:colOff>
      <xdr:row>80</xdr:row>
      <xdr:rowOff>107162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07346"/>
          <a:ext cx="838200" cy="1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19207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78922</xdr:rowOff>
    </xdr:from>
    <xdr:to>
      <xdr:col>19</xdr:col>
      <xdr:colOff>133350</xdr:colOff>
      <xdr:row>80</xdr:row>
      <xdr:rowOff>91346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794922"/>
          <a:ext cx="889000" cy="1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99144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986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37092</xdr:rowOff>
    </xdr:from>
    <xdr:to>
      <xdr:col>15</xdr:col>
      <xdr:colOff>82550</xdr:colOff>
      <xdr:row>80</xdr:row>
      <xdr:rowOff>78922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753092"/>
          <a:ext cx="889000" cy="4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77990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6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17836</xdr:rowOff>
    </xdr:from>
    <xdr:to>
      <xdr:col>11</xdr:col>
      <xdr:colOff>31750</xdr:colOff>
      <xdr:row>80</xdr:row>
      <xdr:rowOff>37092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33836"/>
          <a:ext cx="889000" cy="19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8638</xdr:rowOff>
    </xdr:from>
    <xdr:to>
      <xdr:col>11</xdr:col>
      <xdr:colOff>82550</xdr:colOff>
      <xdr:row>80</xdr:row>
      <xdr:rowOff>110238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7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95015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811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163430</xdr:rowOff>
    </xdr:from>
    <xdr:to>
      <xdr:col>7</xdr:col>
      <xdr:colOff>31750</xdr:colOff>
      <xdr:row>80</xdr:row>
      <xdr:rowOff>93580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7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78357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9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56362</xdr:rowOff>
    </xdr:from>
    <xdr:to>
      <xdr:col>23</xdr:col>
      <xdr:colOff>184150</xdr:colOff>
      <xdr:row>80</xdr:row>
      <xdr:rowOff>157962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7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149089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69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40546</xdr:rowOff>
    </xdr:from>
    <xdr:to>
      <xdr:col>19</xdr:col>
      <xdr:colOff>184150</xdr:colOff>
      <xdr:row>80</xdr:row>
      <xdr:rowOff>142146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7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152323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2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28122</xdr:rowOff>
    </xdr:from>
    <xdr:to>
      <xdr:col>15</xdr:col>
      <xdr:colOff>133350</xdr:colOff>
      <xdr:row>80</xdr:row>
      <xdr:rowOff>129722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7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139899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1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157742</xdr:rowOff>
    </xdr:from>
    <xdr:to>
      <xdr:col>11</xdr:col>
      <xdr:colOff>82550</xdr:colOff>
      <xdr:row>80</xdr:row>
      <xdr:rowOff>87892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98069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47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138486</xdr:rowOff>
    </xdr:from>
    <xdr:to>
      <xdr:col>7</xdr:col>
      <xdr:colOff>31750</xdr:colOff>
      <xdr:row>80</xdr:row>
      <xdr:rowOff>68636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68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78813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45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では、職員の年齢構成が均整でなく、特定の年齢層に偏在している状態が数年来続いており、今後は指数が大きく増減する可能性が見込まれる。今後については、偏在する年齢層の退職時期も見据え、計画的な新規職員採用を行い、年齢構成の均整化及び数値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90109</xdr:rowOff>
    </xdr:from>
    <xdr:to>
      <xdr:col>81</xdr:col>
      <xdr:colOff>44450</xdr:colOff>
      <xdr:row>87</xdr:row>
      <xdr:rowOff>22073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34809"/>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87</xdr:row>
      <xdr:rowOff>136979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34809"/>
          <a:ext cx="889000" cy="218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136979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2618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136979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841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86179</xdr:rowOff>
    </xdr:from>
    <xdr:to>
      <xdr:col>64</xdr:col>
      <xdr:colOff>152400</xdr:colOff>
      <xdr:row>88</xdr:row>
      <xdr:rowOff>16329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1106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令和４年度については、職員の退職により前年度から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）の微減となった</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までに財政再建プログラム及び、自立経営プランに基づき職員数を削減してきたことで、類似団体内平均値を下回っている。住民サービスを低下させないよう、業務改善を図りつつ、適切に定員管理に取り組んでいく必要があ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39074</xdr:rowOff>
    </xdr:from>
    <xdr:to>
      <xdr:col>81</xdr:col>
      <xdr:colOff>44450</xdr:colOff>
      <xdr:row>60</xdr:row>
      <xdr:rowOff>47921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326074"/>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165329</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623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30226</xdr:rowOff>
    </xdr:from>
    <xdr:to>
      <xdr:col>77</xdr:col>
      <xdr:colOff>44450</xdr:colOff>
      <xdr:row>60</xdr:row>
      <xdr:rowOff>47921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317226"/>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104961</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734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148590</xdr:rowOff>
    </xdr:from>
    <xdr:to>
      <xdr:col>72</xdr:col>
      <xdr:colOff>203200</xdr:colOff>
      <xdr:row>60</xdr:row>
      <xdr:rowOff>30226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6414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100940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7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148590</xdr:rowOff>
    </xdr:from>
    <xdr:to>
      <xdr:col>68</xdr:col>
      <xdr:colOff>152400</xdr:colOff>
      <xdr:row>59</xdr:row>
      <xdr:rowOff>164677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641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17416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82381</xdr:rowOff>
    </xdr:from>
    <xdr:to>
      <xdr:col>64</xdr:col>
      <xdr:colOff>152400</xdr:colOff>
      <xdr:row>61</xdr:row>
      <xdr:rowOff>12531</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3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168758</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159724</xdr:rowOff>
    </xdr:from>
    <xdr:to>
      <xdr:col>81</xdr:col>
      <xdr:colOff>95250</xdr:colOff>
      <xdr:row>60</xdr:row>
      <xdr:rowOff>89874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81001</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19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168571</xdr:rowOff>
    </xdr:from>
    <xdr:to>
      <xdr:col>77</xdr:col>
      <xdr:colOff>95250</xdr:colOff>
      <xdr:row>60</xdr:row>
      <xdr:rowOff>98721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28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108898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05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150876</xdr:rowOff>
    </xdr:from>
    <xdr:to>
      <xdr:col>73</xdr:col>
      <xdr:colOff>44450</xdr:colOff>
      <xdr:row>60</xdr:row>
      <xdr:rowOff>81026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91203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97790</xdr:rowOff>
    </xdr:from>
    <xdr:to>
      <xdr:col>68</xdr:col>
      <xdr:colOff>203200</xdr:colOff>
      <xdr:row>60</xdr:row>
      <xdr:rowOff>27940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38117</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前年度比較するとほぼ横ばいで推移している。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依然として類似団体内平均値に比べてかなり高く、類似団体内順位も低いことに変わりはない。さらに、次年度以降も大規模な公共投資による起債が控えていることから、引き続き地方交付税算入のある有利な起債の活用に努め実質公債費比率の抑制を図る。</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45</xdr:row>
      <xdr:rowOff>3302</xdr:rowOff>
    </xdr:from>
    <xdr:to>
      <xdr:col>81</xdr:col>
      <xdr:colOff>44450</xdr:colOff>
      <xdr:row>45</xdr:row>
      <xdr:rowOff>3302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7185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150639</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37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3302</xdr:rowOff>
    </xdr:from>
    <xdr:to>
      <xdr:col>77</xdr:col>
      <xdr:colOff>44450</xdr:colOff>
      <xdr:row>45</xdr:row>
      <xdr:rowOff>22606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71855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22606</xdr:rowOff>
    </xdr:from>
    <xdr:to>
      <xdr:col>72</xdr:col>
      <xdr:colOff>203200</xdr:colOff>
      <xdr:row>45</xdr:row>
      <xdr:rowOff>41910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7378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41910</xdr:rowOff>
    </xdr:from>
    <xdr:to>
      <xdr:col>68</xdr:col>
      <xdr:colOff>152400</xdr:colOff>
      <xdr:row>45</xdr:row>
      <xdr:rowOff>41910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75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114808</xdr:rowOff>
    </xdr:from>
    <xdr:to>
      <xdr:col>68</xdr:col>
      <xdr:colOff>203200</xdr:colOff>
      <xdr:row>41</xdr:row>
      <xdr:rowOff>44958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123952</xdr:rowOff>
    </xdr:from>
    <xdr:to>
      <xdr:col>81</xdr:col>
      <xdr:colOff>95250</xdr:colOff>
      <xdr:row>45</xdr:row>
      <xdr:rowOff>54102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19829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56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123952</xdr:rowOff>
    </xdr:from>
    <xdr:to>
      <xdr:col>77</xdr:col>
      <xdr:colOff>95250</xdr:colOff>
      <xdr:row>45</xdr:row>
      <xdr:rowOff>54102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66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38879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75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143256</xdr:rowOff>
    </xdr:from>
    <xdr:to>
      <xdr:col>73</xdr:col>
      <xdr:colOff>44450</xdr:colOff>
      <xdr:row>45</xdr:row>
      <xdr:rowOff>73406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58183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7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162560</xdr:rowOff>
    </xdr:from>
    <xdr:to>
      <xdr:col>68</xdr:col>
      <xdr:colOff>203200</xdr:colOff>
      <xdr:row>45</xdr:row>
      <xdr:rowOff>92710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77487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162560</xdr:rowOff>
    </xdr:from>
    <xdr:to>
      <xdr:col>64</xdr:col>
      <xdr:colOff>152400</xdr:colOff>
      <xdr:row>45</xdr:row>
      <xdr:rowOff>92710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70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77487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79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将来負担比率については、前年度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に比してほぼ横ばいの結果となった。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共施設再編整備事業の完了までは、地方債の発行が見込まれるため、引き続き数値が悪化する可能性が十分に考えられる。将来負担の悪化を少しでも抑制できるよう、事業費並びに地方債発行の抑制に努めるとともに、発行する場合においても地方交付税算入のある有利な起債の活用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20</xdr:row>
      <xdr:rowOff>138974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111051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138974</xdr:rowOff>
    </xdr:from>
    <xdr:to>
      <xdr:col>81</xdr:col>
      <xdr:colOff>133350</xdr:colOff>
      <xdr:row>20</xdr:row>
      <xdr:rowOff>138974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6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125186</xdr:rowOff>
    </xdr:from>
    <xdr:to>
      <xdr:col>81</xdr:col>
      <xdr:colOff>44450</xdr:colOff>
      <xdr:row>20</xdr:row>
      <xdr:rowOff>138974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55418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125186</xdr:rowOff>
    </xdr:from>
    <xdr:to>
      <xdr:col>77</xdr:col>
      <xdr:colOff>44450</xdr:colOff>
      <xdr:row>22</xdr:row>
      <xdr:rowOff>58057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554186"/>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70939</xdr:rowOff>
    </xdr:from>
    <xdr:to>
      <xdr:col>72</xdr:col>
      <xdr:colOff>203200</xdr:colOff>
      <xdr:row>22</xdr:row>
      <xdr:rowOff>58057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671389"/>
          <a:ext cx="889000" cy="15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72632</xdr:rowOff>
    </xdr:from>
    <xdr:to>
      <xdr:col>73</xdr:col>
      <xdr:colOff>44450</xdr:colOff>
      <xdr:row>14</xdr:row>
      <xdr:rowOff>2782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12959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070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38765</xdr:rowOff>
    </xdr:from>
    <xdr:to>
      <xdr:col>68</xdr:col>
      <xdr:colOff>152400</xdr:colOff>
      <xdr:row>21</xdr:row>
      <xdr:rowOff>70939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63921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69185</xdr:rowOff>
    </xdr:from>
    <xdr:to>
      <xdr:col>68</xdr:col>
      <xdr:colOff>203200</xdr:colOff>
      <xdr:row>13</xdr:row>
      <xdr:rowOff>170785</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88174</xdr:rowOff>
    </xdr:from>
    <xdr:to>
      <xdr:col>81</xdr:col>
      <xdr:colOff>95250</xdr:colOff>
      <xdr:row>21</xdr:row>
      <xdr:rowOff>18324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5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155501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41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74386</xdr:rowOff>
    </xdr:from>
    <xdr:to>
      <xdr:col>77</xdr:col>
      <xdr:colOff>95250</xdr:colOff>
      <xdr:row>21</xdr:row>
      <xdr:rowOff>4536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160763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58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7257</xdr:rowOff>
    </xdr:from>
    <xdr:to>
      <xdr:col>73</xdr:col>
      <xdr:colOff>44450</xdr:colOff>
      <xdr:row>22</xdr:row>
      <xdr:rowOff>108857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93634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6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20139</xdr:rowOff>
    </xdr:from>
    <xdr:to>
      <xdr:col>68</xdr:col>
      <xdr:colOff>203200</xdr:colOff>
      <xdr:row>21</xdr:row>
      <xdr:rowOff>121739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2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106516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0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159415</xdr:rowOff>
    </xdr:from>
    <xdr:to>
      <xdr:col>64</xdr:col>
      <xdr:colOff>152400</xdr:colOff>
      <xdr:row>21</xdr:row>
      <xdr:rowOff>89565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74342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7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604488B3-C9DE-45E0-87FA-2EDBAC4D97C6}"/>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C3C6ABA7-8DCD-471C-A8E3-30D1E65E471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AC55A585-587C-47B8-BAD2-8A370FE29E0A}"/>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9559BB0C-FCD0-4AEB-AB44-DF86ABB755E3}"/>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10616ED5-C61B-499E-ADAB-25F3422F7D22}"/>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283142A1-8C1B-4BEC-B06F-6ECBA554F40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7E41100C-DE71-4C2E-8189-791C51C692F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73233897-7413-4A13-B903-8A915F0FC62F}"/>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D40938DB-4A53-48BF-82EA-4F8695F8370E}"/>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CA626244-9BE9-4AAF-8179-F6A374C3FBE9}"/>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4A097C77-56EC-4F52-867A-BD569E294835}"/>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9,267
9,165
98.75
6,251,001
6,036,905
213,376
3,643,073
6,953,092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BE892CF-33FE-4FC1-A11B-A0CA6E6A0F85}"/>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8E26999-32A6-42F4-9506-C7BEFFDAD5BA}"/>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FF6A04E2-CAE3-4618-ABBC-874CAF2B6F95}"/>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E5E3DFBF-2F30-45CD-ABF2-289CB5733AA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1FE5DEE3-FCB7-4893-AB8C-3EA65BB87BB9}"/>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25B7D172-4363-4777-851B-022AE0C6F924}"/>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6DD34FEE-229A-44D0-BD62-A3FBF3AEE915}"/>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BC44A38F-FA51-4E60-9817-439F4F8EED7A}"/>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DC1BB225-D471-47F7-9CF5-F4EB1CA37C3E}"/>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F8ED2D49-6680-424B-A84E-1A914AD687CE}"/>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5024C430-F9F8-4B19-A040-5B192BA98C2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8EE44901-B0CE-4144-A48B-18D37C601833}"/>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F6730AEA-AC78-450A-9775-2A94D1A4E115}"/>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E680639D-C882-462D-8E58-9D7DB8AC53A1}"/>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8FCD261E-16A4-4F85-9F77-5A93BABC8077}"/>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A3F63BC5-5004-48DD-97BE-16F040227F0B}"/>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3F086C6B-51BB-46DB-8A8E-4E44BDEC6C6A}"/>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AA36CFAE-A92E-48FB-A93B-9B81B330EB89}"/>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3AC9128E-4380-45C0-A873-67641C608B71}"/>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69A48D71-1542-4E42-96E0-011DD83281E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ACFD6505-5C6E-4455-8C41-34422AD191BD}"/>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E9E1A840-9AE4-4810-BCA4-8619D7D8F72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46508E92-722E-47C0-B362-D65ABC6E00AF}"/>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23A0A300-0CF6-4C9D-8B0F-18A222863B97}"/>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E14F8798-FDF9-4F8D-B1F2-391161654E73}"/>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61AC3DCF-51FA-4C42-A4F2-E754215D7CD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FA2F9DA8-8BC5-49DE-B993-43A1AEE1426B}"/>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31AE50F6-43B3-44B8-9702-AA4E43B264BD}"/>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73514EE1-2C43-4BE0-A7C2-354B2EFE92AD}"/>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5A4E86D6-B1BE-4530-B9FB-18C105CBE6B5}"/>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7A7C9255-6271-444B-9C4B-7FE29DD43DF5}"/>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748411C3-00A8-4B90-A626-22D5B782A3E6}"/>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ポイント改善した。主な原因</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は前年度と比較して定年退職者が減少したためである。次年度以降、会計年度任用職員給の増加も見込まれるため、事務効率や住民サービスの維持・向上を踏まえつつ、定員適正化を進めていく必要がある。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F033CA96-7D81-4280-AFCC-231CFAA5AC39}"/>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350061E1-CAAF-453A-862B-F6461539B41F}"/>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218F5471-CEE2-4501-A22B-14A446D48461}"/>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F1A20CFB-1E7B-4BDB-A82A-DC81C5FCD4B5}"/>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C7BC1FCE-BCCE-498C-AAB7-DFFB7DD3D0D6}"/>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1D0AF4A8-5682-4C6E-82C7-57F0C0220846}"/>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8A1DCAFC-C9E8-4E8F-B557-6067C3A75639}"/>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4DAB145B-D724-4D2F-9E89-020FB7E3944D}"/>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5083034E-A01F-49A4-B6BF-5D67DE2CD228}"/>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8466FF70-8353-4C34-ACE8-6DE1B2696137}"/>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F77A4EC6-F70D-475D-827A-F7C078C15E5B}"/>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362FB8E0-F62A-419B-A5DD-AD5CE766E447}"/>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557C75A2-5393-47C3-98EE-2E063279467B}"/>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FA22EBB4-F108-4542-95A9-F6AD6E483872}"/>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A2C9DC0F-8F19-4D62-ACE4-D4D9948A705C}"/>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90258F66-E1E6-470D-A45C-526DE6449D3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5C30170C-2D92-4E98-8625-7E2B4CF743C8}"/>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CF8A2BD4-949E-489D-AF2A-6771E0AF6A2C}"/>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982AE2B3-899C-4AD9-B669-AD82CAE04B8B}"/>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824527DE-1F1F-498F-82E5-45D3E844F6E8}"/>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9747AE7B-1849-4960-AF69-C3001A3FD0F4}"/>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407C119C-B094-4024-A5B9-14B90BFF209E}"/>
            </a:ext>
          </a:extLst>
        </xdr:cNvPr>
        <xdr:cNvCxnSpPr/>
      </xdr:nvCxnSpPr>
      <xdr:spPr>
        <a:xfrm flipV="1">
          <a:off x="3987800" y="62458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911A295A-58D6-4E77-AA99-274707EFB4C1}"/>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80EA14A6-73F9-4F00-A6A8-F86313775555}"/>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5D36B336-CA6E-4405-B1EE-238AC76B00E8}"/>
            </a:ext>
          </a:extLst>
        </xdr:cNvPr>
        <xdr:cNvCxnSpPr/>
      </xdr:nvCxnSpPr>
      <xdr:spPr>
        <a:xfrm>
          <a:off x="3098800" y="6261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EE6A3F65-B80F-4FE6-AC0B-AFA21ED548C9}"/>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198F93E0-7490-4E36-9C1D-61EC05CEA21C}"/>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DB72A414-7F7D-4E42-8510-14E56F9DA12D}"/>
            </a:ext>
          </a:extLst>
        </xdr:cNvPr>
        <xdr:cNvCxnSpPr/>
      </xdr:nvCxnSpPr>
      <xdr:spPr>
        <a:xfrm flipV="1">
          <a:off x="2209800" y="6261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BAFF944C-DCA4-4540-B654-1C57B0C971A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74" name="テキスト ボックス 73">
          <a:extLst>
            <a:ext uri="{FF2B5EF4-FFF2-40B4-BE49-F238E27FC236}">
              <a16:creationId xmlns:a16="http://schemas.microsoft.com/office/drawing/2014/main" id="{A1F28D35-A113-4BF6-AFC5-7F056044C2FF}"/>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123190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46F0C452-BB35-448C-8840-26796758144C}"/>
            </a:ext>
          </a:extLst>
        </xdr:cNvPr>
        <xdr:cNvCxnSpPr/>
      </xdr:nvCxnSpPr>
      <xdr:spPr>
        <a:xfrm>
          <a:off x="1320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6EF4D389-10E0-4BEB-83D1-DA2BA35A456D}"/>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DD36C0F7-A1A6-4D3E-9330-24155D7EE1C8}"/>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1A96DA8-9DA8-4E70-93FC-A27486F7E981}"/>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9A5D1589-9616-4F8A-9931-A663752B00E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7AD24561-BB09-471E-8441-AF717A18CB94}"/>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A5AD7195-9AAF-4134-9EA0-64251FE0B9C9}"/>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16485114-9A22-4E2B-AAB5-10D3FF21C381}"/>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7543552F-1370-47E6-A96C-241C34003136}"/>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AB574287-FC69-4B21-9EB9-B23B031C2745}"/>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96EAE81F-25E7-41AD-8A0A-F6EDB3D2B4B6}"/>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FC7B2BE1-5509-42A4-A403-69E3C1B94C9E}"/>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D2F8EBDA-AA9F-4D69-9328-9A038F11A576}"/>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a:extLst>
            <a:ext uri="{FF2B5EF4-FFF2-40B4-BE49-F238E27FC236}">
              <a16:creationId xmlns:a16="http://schemas.microsoft.com/office/drawing/2014/main" id="{B0CB883E-A9B1-4451-8556-C2D9EE1C0BAA}"/>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9B266DF3-5B0B-480D-AA0C-A66E7371504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a:extLst>
            <a:ext uri="{FF2B5EF4-FFF2-40B4-BE49-F238E27FC236}">
              <a16:creationId xmlns:a16="http://schemas.microsoft.com/office/drawing/2014/main" id="{0A87D0A3-3EBF-40F0-8EF2-5E08D22B81D7}"/>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a:extLst>
            <a:ext uri="{FF2B5EF4-FFF2-40B4-BE49-F238E27FC236}">
              <a16:creationId xmlns:a16="http://schemas.microsoft.com/office/drawing/2014/main" id="{B800FAC5-8642-442D-8F4D-5E9BD80E60F8}"/>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a:extLst>
            <a:ext uri="{FF2B5EF4-FFF2-40B4-BE49-F238E27FC236}">
              <a16:creationId xmlns:a16="http://schemas.microsoft.com/office/drawing/2014/main" id="{0CF3CE32-C103-402E-9D76-18812D304A5F}"/>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2BBB899A-8798-4AEA-95B6-93BF0835E3B9}"/>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68DBA6F4-D895-4264-ACD8-9E1D2982E08A}"/>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35622F35-682C-4C32-ABE5-395091B3298B}"/>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D11D819E-7065-4B70-92DE-691132F755F7}"/>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A0E7E98C-07C6-4FCA-9C17-9F135A35582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EAF00F1-BBCF-4D91-8AE4-565785FB9D9F}"/>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32470B42-9CAD-46F0-AB33-F3EA0B2E9F9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CABD27D4-074D-47A8-9626-BFCFB36F5D69}"/>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176E9CCA-5B22-4C33-9C8B-D74BE9607935}"/>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4EC0E459-A26D-4D7B-BA28-9FB563EE3175}"/>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7D62A44C-14A5-43CD-BBF5-4FBBC11DC97D}"/>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3337F35F-A4DD-4DCF-B2F3-24B01F217517}"/>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5CE4D912-A6A3-428A-8D3E-AF6F3CDFB613}"/>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類似団体内平均値と比較し、数値が上回る状況が続いている。要因としては、業務の民間委託化や保有する施設数が多いことによる維持管理経費が他団体より多いことが挙げられる。</a:t>
          </a:r>
        </a:p>
        <a:p>
          <a:r>
            <a:rPr kumimoji="1" lang="ja-JP" altLang="en-US" sz="1300">
              <a:latin typeface="ＭＳ Ｐゴシック" panose="020B0600070205080204" pitchFamily="50" charset="-128"/>
              <a:ea typeface="ＭＳ Ｐゴシック" panose="020B0600070205080204" pitchFamily="50" charset="-128"/>
            </a:rPr>
            <a:t>　今後、公共施設総合管理計画に基づく施設の適正配置に向けた取り組みを継続し、用途廃止となった施設については適宜除却することにより維持管理費用の縮減を図る。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875FD755-41F7-423B-ACE1-EA0FAA4A06CD}"/>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22E3AC29-71AA-448E-8C38-1531059F9BBB}"/>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AF9F8713-6F7E-4083-95B3-727AD7CB8925}"/>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C7F98F8D-233C-4208-BA7E-228CA201CADC}"/>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263AD025-6A18-47D5-8E87-3E8E5DCEDF64}"/>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DE6205BD-0C50-43B1-A48A-E48377808972}"/>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96819CEC-24BF-4D4A-8041-4A9D2ECE112A}"/>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5ADAC4CF-7FEB-42A3-B5E8-4A2B5CE7CC15}"/>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5E2989CD-9046-4F71-814A-CDF765CC99B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C192B11-314B-4E2A-A513-374903E60387}"/>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A6273A06-BBD7-4D65-8C00-D3F38FD15C35}"/>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A8B7DF1A-01B8-4C2A-8347-7834EBC4D204}"/>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92E24D42-62B3-4CAC-8E9F-5B34D5292C3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B86EBA60-F12C-4068-BF96-20047AA2367A}"/>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216B4F7C-B8B3-480F-8FC4-5972AE572B64}"/>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7B1A816-0E68-485A-8459-149079939DF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78F57D52-C784-486A-A61D-C8E444364EF7}"/>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650464EC-EB93-4F94-BBC9-F4DDCB5D6EA4}"/>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17</xdr:row>
      <xdr:rowOff>165862</xdr:rowOff>
    </xdr:to>
    <xdr:cxnSp macro="">
      <xdr:nvCxnSpPr>
        <xdr:cNvPr id="124" name="直線コネクタ 123">
          <a:extLst>
            <a:ext uri="{FF2B5EF4-FFF2-40B4-BE49-F238E27FC236}">
              <a16:creationId xmlns:a16="http://schemas.microsoft.com/office/drawing/2014/main" id="{7707CBEF-298C-4436-B3AF-EBFFE93D4E2C}"/>
            </a:ext>
          </a:extLst>
        </xdr:cNvPr>
        <xdr:cNvCxnSpPr/>
      </xdr:nvCxnSpPr>
      <xdr:spPr>
        <a:xfrm>
          <a:off x="15671800" y="30119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944BBD97-FD34-4661-BEEA-BC6C90B8B62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CA809FC1-D5A3-45EE-9E6E-180E00F6487C}"/>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17</xdr:row>
      <xdr:rowOff>101854</xdr:rowOff>
    </xdr:to>
    <xdr:cxnSp macro="">
      <xdr:nvCxnSpPr>
        <xdr:cNvPr id="127" name="直線コネクタ 126">
          <a:extLst>
            <a:ext uri="{FF2B5EF4-FFF2-40B4-BE49-F238E27FC236}">
              <a16:creationId xmlns:a16="http://schemas.microsoft.com/office/drawing/2014/main" id="{4742FFA9-8F79-49B6-826E-8797C2EBE4D4}"/>
            </a:ext>
          </a:extLst>
        </xdr:cNvPr>
        <xdr:cNvCxnSpPr/>
      </xdr:nvCxnSpPr>
      <xdr:spPr>
        <a:xfrm flipV="1">
          <a:off x="14782800" y="30119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93D8A1D0-7F0C-41F5-8FD0-90530FBA4397}"/>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5A6D2C61-D491-436D-A4C8-7ABCED833D66}"/>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101854</xdr:rowOff>
    </xdr:from>
    <xdr:to>
      <xdr:col>73</xdr:col>
      <xdr:colOff>180975</xdr:colOff>
      <xdr:row>17</xdr:row>
      <xdr:rowOff>161290</xdr:rowOff>
    </xdr:to>
    <xdr:cxnSp macro="">
      <xdr:nvCxnSpPr>
        <xdr:cNvPr id="130" name="直線コネクタ 129">
          <a:extLst>
            <a:ext uri="{FF2B5EF4-FFF2-40B4-BE49-F238E27FC236}">
              <a16:creationId xmlns:a16="http://schemas.microsoft.com/office/drawing/2014/main" id="{16A3E32F-CEB7-469E-8774-00304699DBA3}"/>
            </a:ext>
          </a:extLst>
        </xdr:cNvPr>
        <xdr:cNvCxnSpPr/>
      </xdr:nvCxnSpPr>
      <xdr:spPr>
        <a:xfrm flipV="1">
          <a:off x="13893800" y="301650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9869D5E6-2BBC-416A-B9B6-ACB2A24C6FCB}"/>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B6664C62-9869-4CE1-A5A7-23C06AABFD92}"/>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161290</xdr:rowOff>
    </xdr:to>
    <xdr:cxnSp macro="">
      <xdr:nvCxnSpPr>
        <xdr:cNvPr id="133" name="直線コネクタ 132">
          <a:extLst>
            <a:ext uri="{FF2B5EF4-FFF2-40B4-BE49-F238E27FC236}">
              <a16:creationId xmlns:a16="http://schemas.microsoft.com/office/drawing/2014/main" id="{8C836ADE-423B-49DE-8265-58C53994C03F}"/>
            </a:ext>
          </a:extLst>
        </xdr:cNvPr>
        <xdr:cNvCxnSpPr/>
      </xdr:nvCxnSpPr>
      <xdr:spPr>
        <a:xfrm>
          <a:off x="13004800" y="30393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9906</xdr:rowOff>
    </xdr:from>
    <xdr:to>
      <xdr:col>69</xdr:col>
      <xdr:colOff>142875</xdr:colOff>
      <xdr:row>17</xdr:row>
      <xdr:rowOff>111506</xdr:rowOff>
    </xdr:to>
    <xdr:sp macro="" textlink="">
      <xdr:nvSpPr>
        <xdr:cNvPr id="134" name="フローチャート: 判断 133">
          <a:extLst>
            <a:ext uri="{FF2B5EF4-FFF2-40B4-BE49-F238E27FC236}">
              <a16:creationId xmlns:a16="http://schemas.microsoft.com/office/drawing/2014/main" id="{304FD5DE-8C18-40C4-AB8D-9E9AF5D1BAFB}"/>
            </a:ext>
          </a:extLst>
        </xdr:cNvPr>
        <xdr:cNvSpPr/>
      </xdr:nvSpPr>
      <xdr:spPr>
        <a:xfrm>
          <a:off x="13843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121683</xdr:rowOff>
    </xdr:from>
    <xdr:ext cx="762000" cy="259045"/>
    <xdr:sp macro="" textlink="">
      <xdr:nvSpPr>
        <xdr:cNvPr id="135" name="テキスト ボックス 134">
          <a:extLst>
            <a:ext uri="{FF2B5EF4-FFF2-40B4-BE49-F238E27FC236}">
              <a16:creationId xmlns:a16="http://schemas.microsoft.com/office/drawing/2014/main" id="{50D36E6F-C23D-4940-AB5F-9C812022E90E}"/>
            </a:ext>
          </a:extLst>
        </xdr:cNvPr>
        <xdr:cNvSpPr txBox="1"/>
      </xdr:nvSpPr>
      <xdr:spPr>
        <a:xfrm>
          <a:off x="13512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5334</xdr:rowOff>
    </xdr:from>
    <xdr:to>
      <xdr:col>65</xdr:col>
      <xdr:colOff>53975</xdr:colOff>
      <xdr:row>17</xdr:row>
      <xdr:rowOff>106934</xdr:rowOff>
    </xdr:to>
    <xdr:sp macro="" textlink="">
      <xdr:nvSpPr>
        <xdr:cNvPr id="136" name="フローチャート: 判断 135">
          <a:extLst>
            <a:ext uri="{FF2B5EF4-FFF2-40B4-BE49-F238E27FC236}">
              <a16:creationId xmlns:a16="http://schemas.microsoft.com/office/drawing/2014/main" id="{DB480BCB-9F55-45EE-9756-4E7EABBE2647}"/>
            </a:ext>
          </a:extLst>
        </xdr:cNvPr>
        <xdr:cNvSpPr/>
      </xdr:nvSpPr>
      <xdr:spPr>
        <a:xfrm>
          <a:off x="12954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117111</xdr:rowOff>
    </xdr:from>
    <xdr:ext cx="762000" cy="259045"/>
    <xdr:sp macro="" textlink="">
      <xdr:nvSpPr>
        <xdr:cNvPr id="137" name="テキスト ボックス 136">
          <a:extLst>
            <a:ext uri="{FF2B5EF4-FFF2-40B4-BE49-F238E27FC236}">
              <a16:creationId xmlns:a16="http://schemas.microsoft.com/office/drawing/2014/main" id="{2D9E7ED7-5523-4B87-9FC5-3E986679C850}"/>
            </a:ext>
          </a:extLst>
        </xdr:cNvPr>
        <xdr:cNvSpPr txBox="1"/>
      </xdr:nvSpPr>
      <xdr:spPr>
        <a:xfrm>
          <a:off x="12623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C6893947-C38B-4745-A841-043F20178C56}"/>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E2436AB9-DCBB-453E-943C-D0E2A8F710B9}"/>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CFE18C86-6541-48AA-AE49-C42D0D5CF68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E79F3E28-2A9A-47B0-A323-FF8B510CB44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70C1E0CB-7EDB-41D8-B3DF-10B509DD8E5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3" name="楕円 142">
          <a:extLst>
            <a:ext uri="{FF2B5EF4-FFF2-40B4-BE49-F238E27FC236}">
              <a16:creationId xmlns:a16="http://schemas.microsoft.com/office/drawing/2014/main" id="{15751070-FD2D-4EAC-96BE-4DFB43948D81}"/>
            </a:ext>
          </a:extLst>
        </xdr:cNvPr>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4" name="物件費該当値テキスト">
          <a:extLst>
            <a:ext uri="{FF2B5EF4-FFF2-40B4-BE49-F238E27FC236}">
              <a16:creationId xmlns:a16="http://schemas.microsoft.com/office/drawing/2014/main" id="{D6ED424A-715D-45AA-9092-3A610B195491}"/>
            </a:ext>
          </a:extLst>
        </xdr:cNvPr>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5" name="楕円 144">
          <a:extLst>
            <a:ext uri="{FF2B5EF4-FFF2-40B4-BE49-F238E27FC236}">
              <a16:creationId xmlns:a16="http://schemas.microsoft.com/office/drawing/2014/main" id="{C9AC3721-F99B-48E0-98F1-6332ADCC07AE}"/>
            </a:ext>
          </a:extLst>
        </xdr:cNvPr>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6" name="テキスト ボックス 145">
          <a:extLst>
            <a:ext uri="{FF2B5EF4-FFF2-40B4-BE49-F238E27FC236}">
              <a16:creationId xmlns:a16="http://schemas.microsoft.com/office/drawing/2014/main" id="{4B013E19-D439-4C6E-B368-06E232A7AD56}"/>
            </a:ext>
          </a:extLst>
        </xdr:cNvPr>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51054</xdr:rowOff>
    </xdr:from>
    <xdr:to>
      <xdr:col>74</xdr:col>
      <xdr:colOff>31750</xdr:colOff>
      <xdr:row>17</xdr:row>
      <xdr:rowOff>152654</xdr:rowOff>
    </xdr:to>
    <xdr:sp macro="" textlink="">
      <xdr:nvSpPr>
        <xdr:cNvPr id="147" name="楕円 146">
          <a:extLst>
            <a:ext uri="{FF2B5EF4-FFF2-40B4-BE49-F238E27FC236}">
              <a16:creationId xmlns:a16="http://schemas.microsoft.com/office/drawing/2014/main" id="{64661C58-BEE2-423C-8951-8EAEFA6F7A0B}"/>
            </a:ext>
          </a:extLst>
        </xdr:cNvPr>
        <xdr:cNvSpPr/>
      </xdr:nvSpPr>
      <xdr:spPr>
        <a:xfrm>
          <a:off x="14732000" y="29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137431</xdr:rowOff>
    </xdr:from>
    <xdr:ext cx="762000" cy="259045"/>
    <xdr:sp macro="" textlink="">
      <xdr:nvSpPr>
        <xdr:cNvPr id="148" name="テキスト ボックス 147">
          <a:extLst>
            <a:ext uri="{FF2B5EF4-FFF2-40B4-BE49-F238E27FC236}">
              <a16:creationId xmlns:a16="http://schemas.microsoft.com/office/drawing/2014/main" id="{DC0A1CF2-40EA-4460-BB39-1192527299F1}"/>
            </a:ext>
          </a:extLst>
        </xdr:cNvPr>
        <xdr:cNvSpPr txBox="1"/>
      </xdr:nvSpPr>
      <xdr:spPr>
        <a:xfrm>
          <a:off x="14401800" y="30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9" name="楕円 148">
          <a:extLst>
            <a:ext uri="{FF2B5EF4-FFF2-40B4-BE49-F238E27FC236}">
              <a16:creationId xmlns:a16="http://schemas.microsoft.com/office/drawing/2014/main" id="{3E35C80C-6F8A-4804-973A-630B9A35E259}"/>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0" name="テキスト ボックス 149">
          <a:extLst>
            <a:ext uri="{FF2B5EF4-FFF2-40B4-BE49-F238E27FC236}">
              <a16:creationId xmlns:a16="http://schemas.microsoft.com/office/drawing/2014/main" id="{66DB3111-16ED-4AC1-9A08-7A829CDADD57}"/>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51" name="楕円 150">
          <a:extLst>
            <a:ext uri="{FF2B5EF4-FFF2-40B4-BE49-F238E27FC236}">
              <a16:creationId xmlns:a16="http://schemas.microsoft.com/office/drawing/2014/main" id="{C8097DFA-1C5B-4AC8-8F31-39921FE265CB}"/>
            </a:ext>
          </a:extLst>
        </xdr:cNvPr>
        <xdr:cNvSpPr/>
      </xdr:nvSpPr>
      <xdr:spPr>
        <a:xfrm>
          <a:off x="12954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52" name="テキスト ボックス 151">
          <a:extLst>
            <a:ext uri="{FF2B5EF4-FFF2-40B4-BE49-F238E27FC236}">
              <a16:creationId xmlns:a16="http://schemas.microsoft.com/office/drawing/2014/main" id="{2E6D2F07-1FA6-4978-9C69-627FB431B811}"/>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76341158-2816-4590-ADC7-012814BC0456}"/>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AA79E867-3F3F-49FB-BCFE-2EF1E3753148}"/>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B8CDE17-F3E9-4D2C-AED0-F4809947033C}"/>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99BD285-8A1A-478F-9CFF-85F193D11219}"/>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EACD7E02-8863-430B-9DC0-FB7A1883744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9DB9AAF4-A2B4-4B4F-B4A1-99A9722C25D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160F2F8D-DFC7-4B2B-BDB6-CCBA908B59BC}"/>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6587DB63-9019-4CB4-B328-4768318AD55A}"/>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C3F70613-BC87-49C3-A480-2D6C416F6FEE}"/>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9056D280-A509-4593-A394-AFA552D3391B}"/>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2A855E16-2899-4ECD-820A-2E3491DB5889}"/>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本年度の数値は前年度と比較して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ポイント改善している。これは、対象児童の減少による、特定教育・保育施設への施設型給付の減が影響している。今後も、適切な配分を意識した扶助費の執行に努める必要がある。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561E0FBF-F3C7-4CC0-9A25-03A411C923F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70099D19-FD15-41D5-961B-0075873D0DE3}"/>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8A4B9ED8-6DF5-412E-91F6-A739073F8883}"/>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6E26C4BD-45E2-459C-936B-AB6735E81603}"/>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797E0594-251E-49A5-B8B6-9A2183E5C539}"/>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35D30139-5DF1-4391-A958-E86E4CA48BC4}"/>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2965153A-55B1-4844-BA23-191006A08318}"/>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45574793-7D1B-4F21-9557-2E8C56E4894F}"/>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E6500AFE-1806-4965-AE14-63D8CA67C10D}"/>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CE583DBC-D946-4EE4-94A3-33F03766FB41}"/>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8D138025-90F2-4C57-A1E9-314F345C2A17}"/>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A68168C3-FBFF-4F2D-A3FE-23EEED3686AF}"/>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B1EB4402-265A-4534-AAE8-220A7EC7844C}"/>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4736EF01-3532-4747-92C9-EB8C560DB5A2}"/>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E18CF3A0-5CC5-4753-9CF0-B4048E2507A6}"/>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D009CC62-1BC2-4A65-84EC-1505463D0A4E}"/>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BD73B813-3090-4636-8AC9-4880069018FB}"/>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7D4B14F2-DF2B-4316-B77F-30784894E109}"/>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48F39AA6-67F6-48AF-B03A-A26D4E1FD459}"/>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BDD707CA-7978-4E3C-9939-96B807939FF8}"/>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6455C8D-C6F6-4668-9789-03EE3F3D6E12}"/>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D0766802-FE50-4515-9CCC-FC6DD3A61804}"/>
            </a:ext>
          </a:extLst>
        </xdr:cNvPr>
        <xdr:cNvCxnSpPr/>
      </xdr:nvCxnSpPr>
      <xdr:spPr>
        <a:xfrm flipV="1">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607141E8-436A-4193-9CF6-DE9E438C0059}"/>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5E545CD6-203F-46B1-A55F-4348A69353B9}"/>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107950</xdr:rowOff>
    </xdr:from>
    <xdr:to>
      <xdr:col>19</xdr:col>
      <xdr:colOff>187325</xdr:colOff>
      <xdr:row>54</xdr:row>
      <xdr:rowOff>127000</xdr:rowOff>
    </xdr:to>
    <xdr:cxnSp macro="">
      <xdr:nvCxnSpPr>
        <xdr:cNvPr id="188" name="直線コネクタ 187">
          <a:extLst>
            <a:ext uri="{FF2B5EF4-FFF2-40B4-BE49-F238E27FC236}">
              <a16:creationId xmlns:a16="http://schemas.microsoft.com/office/drawing/2014/main" id="{35585906-0CA3-4F6A-A810-810FB55EBE1E}"/>
            </a:ext>
          </a:extLst>
        </xdr:cNvPr>
        <xdr:cNvCxnSpPr/>
      </xdr:nvCxnSpPr>
      <xdr:spPr>
        <a:xfrm>
          <a:off x="3098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C293BB30-2EB9-470B-BD3C-ED40908B2C0E}"/>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6E2ED1B8-5D8F-4653-91B3-320B8401EB07}"/>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107950</xdr:rowOff>
    </xdr:from>
    <xdr:to>
      <xdr:col>15</xdr:col>
      <xdr:colOff>98425</xdr:colOff>
      <xdr:row>55</xdr:row>
      <xdr:rowOff>146050</xdr:rowOff>
    </xdr:to>
    <xdr:cxnSp macro="">
      <xdr:nvCxnSpPr>
        <xdr:cNvPr id="191" name="直線コネクタ 190">
          <a:extLst>
            <a:ext uri="{FF2B5EF4-FFF2-40B4-BE49-F238E27FC236}">
              <a16:creationId xmlns:a16="http://schemas.microsoft.com/office/drawing/2014/main" id="{5F5F1E29-3C94-49B9-A49B-6D3D45B0E414}"/>
            </a:ext>
          </a:extLst>
        </xdr:cNvPr>
        <xdr:cNvCxnSpPr/>
      </xdr:nvCxnSpPr>
      <xdr:spPr>
        <a:xfrm flipV="1">
          <a:off x="2209800" y="93662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FBCCC978-5A73-4029-82B9-939F00D34941}"/>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CF18A0BD-768B-4C97-BDF8-38E57649DB59}"/>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3F62EE61-5DE4-4F8E-BD33-1E70283B2AB6}"/>
            </a:ext>
          </a:extLst>
        </xdr:cNvPr>
        <xdr:cNvCxnSpPr/>
      </xdr:nvCxnSpPr>
      <xdr:spPr>
        <a:xfrm>
          <a:off x="1320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0</xdr:rowOff>
    </xdr:from>
    <xdr:to>
      <xdr:col>11</xdr:col>
      <xdr:colOff>60325</xdr:colOff>
      <xdr:row>58</xdr:row>
      <xdr:rowOff>101600</xdr:rowOff>
    </xdr:to>
    <xdr:sp macro="" textlink="">
      <xdr:nvSpPr>
        <xdr:cNvPr id="195" name="フローチャート: 判断 194">
          <a:extLst>
            <a:ext uri="{FF2B5EF4-FFF2-40B4-BE49-F238E27FC236}">
              <a16:creationId xmlns:a16="http://schemas.microsoft.com/office/drawing/2014/main" id="{CEC2F1F5-05FD-4093-B15A-38D8459493F0}"/>
            </a:ext>
          </a:extLst>
        </xdr:cNvPr>
        <xdr:cNvSpPr/>
      </xdr:nvSpPr>
      <xdr:spPr>
        <a:xfrm>
          <a:off x="2159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196" name="テキスト ボックス 195">
          <a:extLst>
            <a:ext uri="{FF2B5EF4-FFF2-40B4-BE49-F238E27FC236}">
              <a16:creationId xmlns:a16="http://schemas.microsoft.com/office/drawing/2014/main" id="{C25828D6-6BD8-4621-80EC-A42469A2B7D9}"/>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B3F37604-9134-4C9A-ACAE-8F649A36BD07}"/>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3C5808FD-6DDA-4CA2-83D3-B7DDA27AE555}"/>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D5F05152-15D8-4853-83C3-FD5B8E8D3164}"/>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6CB3C059-B062-4AB6-8024-CDEF31C67B51}"/>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EDABA94D-6A2D-4077-93E8-8DBBF870BC44}"/>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D2973A10-1EB1-42E5-91F7-8E81C38904ED}"/>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7C0404BF-0597-4FBE-95FF-495016EFBF8B}"/>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4" name="楕円 203">
          <a:extLst>
            <a:ext uri="{FF2B5EF4-FFF2-40B4-BE49-F238E27FC236}">
              <a16:creationId xmlns:a16="http://schemas.microsoft.com/office/drawing/2014/main" id="{C2A3959E-AC6D-42B4-A6BD-56266BBB3D4B}"/>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5" name="扶助費該当値テキスト">
          <a:extLst>
            <a:ext uri="{FF2B5EF4-FFF2-40B4-BE49-F238E27FC236}">
              <a16:creationId xmlns:a16="http://schemas.microsoft.com/office/drawing/2014/main" id="{A41272F4-16D4-44F9-99D6-FC18878A07D2}"/>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a:extLst>
            <a:ext uri="{FF2B5EF4-FFF2-40B4-BE49-F238E27FC236}">
              <a16:creationId xmlns:a16="http://schemas.microsoft.com/office/drawing/2014/main" id="{52E477F4-64FB-4228-8BFF-688713BD9AEA}"/>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B67F21C6-81F2-4764-8F8C-682E53F42485}"/>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57150</xdr:rowOff>
    </xdr:from>
    <xdr:to>
      <xdr:col>15</xdr:col>
      <xdr:colOff>149225</xdr:colOff>
      <xdr:row>54</xdr:row>
      <xdr:rowOff>158750</xdr:rowOff>
    </xdr:to>
    <xdr:sp macro="" textlink="">
      <xdr:nvSpPr>
        <xdr:cNvPr id="208" name="楕円 207">
          <a:extLst>
            <a:ext uri="{FF2B5EF4-FFF2-40B4-BE49-F238E27FC236}">
              <a16:creationId xmlns:a16="http://schemas.microsoft.com/office/drawing/2014/main" id="{CA1E1B84-1ED7-40F3-9D7C-5F47237A2E76}"/>
            </a:ext>
          </a:extLst>
        </xdr:cNvPr>
        <xdr:cNvSpPr/>
      </xdr:nvSpPr>
      <xdr:spPr>
        <a:xfrm>
          <a:off x="3048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168927</xdr:rowOff>
    </xdr:from>
    <xdr:ext cx="762000" cy="259045"/>
    <xdr:sp macro="" textlink="">
      <xdr:nvSpPr>
        <xdr:cNvPr id="209" name="テキスト ボックス 208">
          <a:extLst>
            <a:ext uri="{FF2B5EF4-FFF2-40B4-BE49-F238E27FC236}">
              <a16:creationId xmlns:a16="http://schemas.microsoft.com/office/drawing/2014/main" id="{DCB715E4-E7DB-4864-AEB4-8791DEC135A8}"/>
            </a:ext>
          </a:extLst>
        </xdr:cNvPr>
        <xdr:cNvSpPr txBox="1"/>
      </xdr:nvSpPr>
      <xdr:spPr>
        <a:xfrm>
          <a:off x="2717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5BDA9207-A412-43C5-BBD1-77CF42D882B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8486036B-30A5-4B24-9082-4DAEC9128BB2}"/>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2" name="楕円 211">
          <a:extLst>
            <a:ext uri="{FF2B5EF4-FFF2-40B4-BE49-F238E27FC236}">
              <a16:creationId xmlns:a16="http://schemas.microsoft.com/office/drawing/2014/main" id="{32DB5163-FB17-457A-88AA-A81E557272C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3" name="テキスト ボックス 212">
          <a:extLst>
            <a:ext uri="{FF2B5EF4-FFF2-40B4-BE49-F238E27FC236}">
              <a16:creationId xmlns:a16="http://schemas.microsoft.com/office/drawing/2014/main" id="{2917CB19-2149-49E1-9E50-BDE7FCCD9F2C}"/>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AB5CF456-8245-47CF-B70A-D585EF259178}"/>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DB992CF9-0117-4BA9-857F-9DFEE49CA172}"/>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B1EEDF76-08AA-4D9B-ACC5-4994089BC6EF}"/>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E161B2AD-4552-444A-B66E-359B6BCD0CBC}"/>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1BE29832-E8BC-4891-8EB5-C22B95760C9E}"/>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CF562258-7D83-423F-AB6B-37A121B2208E}"/>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EDC2C40C-2393-47FE-BC03-1C872FEF3985}"/>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1F349732-F632-4264-92AA-A77473D4A81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A55C668D-54AB-4D80-A89C-890829F9616D}"/>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6BFFD80D-1CB1-4B86-958D-FF8C21404108}"/>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AD185F05-402B-4E2E-AB9E-675C7D63F1AD}"/>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数値が上回る状況が続いているが、その要因としては、特別会計への繰出金の負担が大きいことが挙げられる。今後も高い水準での繰出しが見込まれるため、経費の抑制に取組む必要があ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323F4498-03A3-4DA8-89FB-7EBC3EE01EF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CE110274-A6D2-482A-99CE-B637BCBA3BE9}"/>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6E752134-673E-4F29-AD6A-81D96536E8A4}"/>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951F7F18-88C6-43A0-A713-B90E32FF9C77}"/>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88E0E1AE-4C9F-4E5E-A24D-D5AB338804E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F295B35C-2784-40B1-91F0-E446A23314F2}"/>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349D3E23-92A1-4589-A6B6-A4DA1F705B11}"/>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804C3130-4761-4700-A427-344C6054AE8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D43D27D1-5B38-41E9-9E29-9E50795195A4}"/>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E41D45B0-1BC6-4898-A7DC-A070F0BC8BC1}"/>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C41E3504-154E-4216-BC6A-1FFD0C1B3B45}"/>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7873C4AC-213D-4F2C-AABE-2AA7EAF2121B}"/>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A5800506-8438-42B8-98A0-2DDE15B79517}"/>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6CE0A3E7-CC35-44E4-9B03-A3B9F4475ED6}"/>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1DBB0DB1-5692-46E0-A69B-DFC2B2131F14}"/>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3831107E-339D-427C-BFCC-EA6E021B6005}"/>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8D41A394-17B5-4A31-9230-ABB1E1F43795}"/>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65D9BBFA-B386-4486-8B08-FD6C3C1B3785}"/>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BF92906F-8250-49EC-BEF9-3ADC6D8B9277}"/>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50AA73E7-6C26-4A81-A88F-824AF7BEB367}"/>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9994125C-5800-45A5-A0AD-47203C3ACD3B}"/>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59</xdr:row>
      <xdr:rowOff>62230</xdr:rowOff>
    </xdr:to>
    <xdr:cxnSp macro="">
      <xdr:nvCxnSpPr>
        <xdr:cNvPr id="246" name="直線コネクタ 245">
          <a:extLst>
            <a:ext uri="{FF2B5EF4-FFF2-40B4-BE49-F238E27FC236}">
              <a16:creationId xmlns:a16="http://schemas.microsoft.com/office/drawing/2014/main" id="{EC02581C-31A1-4A3D-8FD7-1FE3C081BAFD}"/>
            </a:ext>
          </a:extLst>
        </xdr:cNvPr>
        <xdr:cNvCxnSpPr/>
      </xdr:nvCxnSpPr>
      <xdr:spPr>
        <a:xfrm>
          <a:off x="15671800" y="100558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24147</xdr:rowOff>
    </xdr:from>
    <xdr:ext cx="762000" cy="259045"/>
    <xdr:sp macro="" textlink="">
      <xdr:nvSpPr>
        <xdr:cNvPr id="247" name="その他平均値テキスト">
          <a:extLst>
            <a:ext uri="{FF2B5EF4-FFF2-40B4-BE49-F238E27FC236}">
              <a16:creationId xmlns:a16="http://schemas.microsoft.com/office/drawing/2014/main" id="{C969840E-F892-4143-BAB6-F99C33B049FC}"/>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4856A2B-B082-44CB-8292-9C9562506BF6}"/>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111760</xdr:rowOff>
    </xdr:from>
    <xdr:to>
      <xdr:col>78</xdr:col>
      <xdr:colOff>69850</xdr:colOff>
      <xdr:row>59</xdr:row>
      <xdr:rowOff>92710</xdr:rowOff>
    </xdr:to>
    <xdr:cxnSp macro="">
      <xdr:nvCxnSpPr>
        <xdr:cNvPr id="249" name="直線コネクタ 248">
          <a:extLst>
            <a:ext uri="{FF2B5EF4-FFF2-40B4-BE49-F238E27FC236}">
              <a16:creationId xmlns:a16="http://schemas.microsoft.com/office/drawing/2014/main" id="{D7B3E9FC-63F5-4082-B5A0-4E160737BE95}"/>
            </a:ext>
          </a:extLst>
        </xdr:cNvPr>
        <xdr:cNvCxnSpPr/>
      </xdr:nvCxnSpPr>
      <xdr:spPr>
        <a:xfrm flipV="1">
          <a:off x="14782800" y="10055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CA109EDC-30B6-42DB-BB95-CFE9B9B3A5C5}"/>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81297</xdr:rowOff>
    </xdr:from>
    <xdr:ext cx="736600" cy="259045"/>
    <xdr:sp macro="" textlink="">
      <xdr:nvSpPr>
        <xdr:cNvPr id="251" name="テキスト ボックス 250">
          <a:extLst>
            <a:ext uri="{FF2B5EF4-FFF2-40B4-BE49-F238E27FC236}">
              <a16:creationId xmlns:a16="http://schemas.microsoft.com/office/drawing/2014/main" id="{B8A44982-4CE7-47B0-958D-4F7EB477CBC6}"/>
            </a:ext>
          </a:extLst>
        </xdr:cNvPr>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39370</xdr:rowOff>
    </xdr:from>
    <xdr:to>
      <xdr:col>73</xdr:col>
      <xdr:colOff>180975</xdr:colOff>
      <xdr:row>59</xdr:row>
      <xdr:rowOff>92710</xdr:rowOff>
    </xdr:to>
    <xdr:cxnSp macro="">
      <xdr:nvCxnSpPr>
        <xdr:cNvPr id="252" name="直線コネクタ 251">
          <a:extLst>
            <a:ext uri="{FF2B5EF4-FFF2-40B4-BE49-F238E27FC236}">
              <a16:creationId xmlns:a16="http://schemas.microsoft.com/office/drawing/2014/main" id="{84F063A1-086D-43E1-84AF-D103B8A07B43}"/>
            </a:ext>
          </a:extLst>
        </xdr:cNvPr>
        <xdr:cNvCxnSpPr/>
      </xdr:nvCxnSpPr>
      <xdr:spPr>
        <a:xfrm>
          <a:off x="13893800" y="1015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6F39ACC1-64CF-4B89-8A18-36A8F106AB5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54" name="テキスト ボックス 253">
          <a:extLst>
            <a:ext uri="{FF2B5EF4-FFF2-40B4-BE49-F238E27FC236}">
              <a16:creationId xmlns:a16="http://schemas.microsoft.com/office/drawing/2014/main" id="{31A19D90-3FD1-47BC-BB3D-0BBF10181C2E}"/>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39370</xdr:rowOff>
    </xdr:from>
    <xdr:to>
      <xdr:col>69</xdr:col>
      <xdr:colOff>92075</xdr:colOff>
      <xdr:row>59</xdr:row>
      <xdr:rowOff>69850</xdr:rowOff>
    </xdr:to>
    <xdr:cxnSp macro="">
      <xdr:nvCxnSpPr>
        <xdr:cNvPr id="255" name="直線コネクタ 254">
          <a:extLst>
            <a:ext uri="{FF2B5EF4-FFF2-40B4-BE49-F238E27FC236}">
              <a16:creationId xmlns:a16="http://schemas.microsoft.com/office/drawing/2014/main" id="{C4385879-81D8-4EA4-918F-D812DBEF1985}"/>
            </a:ext>
          </a:extLst>
        </xdr:cNvPr>
        <xdr:cNvCxnSpPr/>
      </xdr:nvCxnSpPr>
      <xdr:spPr>
        <a:xfrm flipV="1">
          <a:off x="13004800" y="10154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id="{6CF49ECB-FDF8-462F-BA00-31B8123EC542}"/>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a:extLst>
            <a:ext uri="{FF2B5EF4-FFF2-40B4-BE49-F238E27FC236}">
              <a16:creationId xmlns:a16="http://schemas.microsoft.com/office/drawing/2014/main" id="{D3C25FFB-B029-4F34-AEA5-B5917CDA7483}"/>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a:extLst>
            <a:ext uri="{FF2B5EF4-FFF2-40B4-BE49-F238E27FC236}">
              <a16:creationId xmlns:a16="http://schemas.microsoft.com/office/drawing/2014/main" id="{38920C03-BCF5-4475-BEF9-0E71E565425F}"/>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59" name="テキスト ボックス 258">
          <a:extLst>
            <a:ext uri="{FF2B5EF4-FFF2-40B4-BE49-F238E27FC236}">
              <a16:creationId xmlns:a16="http://schemas.microsoft.com/office/drawing/2014/main" id="{5DBB8F18-CA74-42D8-9036-4B073BC91700}"/>
            </a:ext>
          </a:extLst>
        </xdr:cNvPr>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B40E5459-1973-42D5-AC5F-31D2B818121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BA1F1F59-4213-4F4F-B306-E19C306B05B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2472BFC0-CAA8-4F16-8468-17FEBA4A13D9}"/>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CA587F71-186F-41E3-B549-EF27A848083A}"/>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DBF1EBEE-828A-433B-AC0A-E29D3748F3DE}"/>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11430</xdr:rowOff>
    </xdr:from>
    <xdr:to>
      <xdr:col>82</xdr:col>
      <xdr:colOff>158750</xdr:colOff>
      <xdr:row>59</xdr:row>
      <xdr:rowOff>113030</xdr:rowOff>
    </xdr:to>
    <xdr:sp macro="" textlink="">
      <xdr:nvSpPr>
        <xdr:cNvPr id="265" name="楕円 264">
          <a:extLst>
            <a:ext uri="{FF2B5EF4-FFF2-40B4-BE49-F238E27FC236}">
              <a16:creationId xmlns:a16="http://schemas.microsoft.com/office/drawing/2014/main" id="{837A7D40-B664-44FB-B423-00A40E2BCE2A}"/>
            </a:ext>
          </a:extLst>
        </xdr:cNvPr>
        <xdr:cNvSpPr/>
      </xdr:nvSpPr>
      <xdr:spPr>
        <a:xfrm>
          <a:off x="16459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154957</xdr:rowOff>
    </xdr:from>
    <xdr:ext cx="762000" cy="259045"/>
    <xdr:sp macro="" textlink="">
      <xdr:nvSpPr>
        <xdr:cNvPr id="266" name="その他該当値テキスト">
          <a:extLst>
            <a:ext uri="{FF2B5EF4-FFF2-40B4-BE49-F238E27FC236}">
              <a16:creationId xmlns:a16="http://schemas.microsoft.com/office/drawing/2014/main" id="{69CF23D0-88FC-4BB6-A829-702B729EEA16}"/>
            </a:ext>
          </a:extLst>
        </xdr:cNvPr>
        <xdr:cNvSpPr txBox="1"/>
      </xdr:nvSpPr>
      <xdr:spPr>
        <a:xfrm>
          <a:off x="16598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67" name="楕円 266">
          <a:extLst>
            <a:ext uri="{FF2B5EF4-FFF2-40B4-BE49-F238E27FC236}">
              <a16:creationId xmlns:a16="http://schemas.microsoft.com/office/drawing/2014/main" id="{68F4C592-32CE-4C4B-A9A3-AF9A6DDCDAC8}"/>
            </a:ext>
          </a:extLst>
        </xdr:cNvPr>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68" name="テキスト ボックス 267">
          <a:extLst>
            <a:ext uri="{FF2B5EF4-FFF2-40B4-BE49-F238E27FC236}">
              <a16:creationId xmlns:a16="http://schemas.microsoft.com/office/drawing/2014/main" id="{716F8BF7-3D85-4752-9378-BF8A51D3BA0D}"/>
            </a:ext>
          </a:extLst>
        </xdr:cNvPr>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9" name="楕円 268">
          <a:extLst>
            <a:ext uri="{FF2B5EF4-FFF2-40B4-BE49-F238E27FC236}">
              <a16:creationId xmlns:a16="http://schemas.microsoft.com/office/drawing/2014/main" id="{CC7CE00E-2E9F-48DF-A8E6-FA4BEB4C8392}"/>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0" name="テキスト ボックス 269">
          <a:extLst>
            <a:ext uri="{FF2B5EF4-FFF2-40B4-BE49-F238E27FC236}">
              <a16:creationId xmlns:a16="http://schemas.microsoft.com/office/drawing/2014/main" id="{0132ABD4-D66F-4110-8273-53C9C112458A}"/>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160020</xdr:rowOff>
    </xdr:from>
    <xdr:to>
      <xdr:col>69</xdr:col>
      <xdr:colOff>142875</xdr:colOff>
      <xdr:row>59</xdr:row>
      <xdr:rowOff>90170</xdr:rowOff>
    </xdr:to>
    <xdr:sp macro="" textlink="">
      <xdr:nvSpPr>
        <xdr:cNvPr id="271" name="楕円 270">
          <a:extLst>
            <a:ext uri="{FF2B5EF4-FFF2-40B4-BE49-F238E27FC236}">
              <a16:creationId xmlns:a16="http://schemas.microsoft.com/office/drawing/2014/main" id="{2BE0A51E-E2CF-4B6A-BFFF-BDC9C3FAC635}"/>
            </a:ext>
          </a:extLst>
        </xdr:cNvPr>
        <xdr:cNvSpPr/>
      </xdr:nvSpPr>
      <xdr:spPr>
        <a:xfrm>
          <a:off x="13843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74947</xdr:rowOff>
    </xdr:from>
    <xdr:ext cx="762000" cy="259045"/>
    <xdr:sp macro="" textlink="">
      <xdr:nvSpPr>
        <xdr:cNvPr id="272" name="テキスト ボックス 271">
          <a:extLst>
            <a:ext uri="{FF2B5EF4-FFF2-40B4-BE49-F238E27FC236}">
              <a16:creationId xmlns:a16="http://schemas.microsoft.com/office/drawing/2014/main" id="{31CF8ADB-9BA3-45A4-AAD0-8568426B234A}"/>
            </a:ext>
          </a:extLst>
        </xdr:cNvPr>
        <xdr:cNvSpPr txBox="1"/>
      </xdr:nvSpPr>
      <xdr:spPr>
        <a:xfrm>
          <a:off x="13512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3" name="楕円 272">
          <a:extLst>
            <a:ext uri="{FF2B5EF4-FFF2-40B4-BE49-F238E27FC236}">
              <a16:creationId xmlns:a16="http://schemas.microsoft.com/office/drawing/2014/main" id="{2AF33FC8-34D9-4B31-8859-9EC36A2D191F}"/>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4" name="テキスト ボックス 273">
          <a:extLst>
            <a:ext uri="{FF2B5EF4-FFF2-40B4-BE49-F238E27FC236}">
              <a16:creationId xmlns:a16="http://schemas.microsoft.com/office/drawing/2014/main" id="{BBC26946-3DF2-4A95-AB42-6FF68EAF4B65}"/>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C6E479D-309B-4ED8-82CA-3D1B1C59506D}"/>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F9036B62-76FB-4892-BDEB-A9AFADB6F8C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CC631F26-DCED-4240-85A0-08F0E226F72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655E2F2F-5023-4356-81D4-714DF4E68B01}"/>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E0D231A7-A07D-4235-A5FD-88C03E4C5DDB}"/>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A1ED0E6C-EE8D-4D52-B56F-83C682913B7C}"/>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3423BA3F-EA6B-4D5E-B849-9EE6EEE43FC3}"/>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D4AE18D8-EE1D-41B4-A1F0-F1E958E0EFD4}"/>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538D904C-9D4D-4FC4-8C7C-E8FDE7CBD62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146A0101-81AA-4C5C-989C-522188C8E93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4AF8D0F3-D7CE-44C8-AB14-03C8C4A68E75}"/>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より数値が高い要因としては、広域による常備消防、ごみ処理施設組合への負担金や水道高料金対策費等の負担が大きいことが考えられる。いずれも日常生活に直結する経費であり、協定や法律に基づく負担金のため早急な削減は困難であることから、今後、その他経費で見直すべきところを抽出し、補助費全体で抑制に取り組む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713C9385-38BA-4178-9E26-CB6F84077629}"/>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AB89E761-8E2D-4D98-9041-980BEFDA11A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745FE6B5-1CBA-4E3D-835C-353778FF1F9F}"/>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CD99A3BF-DF9B-4392-A33B-CB9D36B253A9}"/>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78DF1506-A056-41E0-8E34-6513BEA78622}"/>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69A65E33-5D51-4072-9876-E1AB46AA2DEA}"/>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A04EB165-03DB-45E2-AD2D-09500A2321CF}"/>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C9E1BA9A-2422-4B47-80CF-32F8B691736A}"/>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417692FB-3C07-4251-9789-C1F46522B6A3}"/>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90EFD434-FAC8-4D19-98A4-493FC72799A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534C75BB-1581-45FE-A385-9167C650F329}"/>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BD0973BF-BDA2-4C69-B266-8D4C074F204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1742FF3-AEDF-4F4F-B3A9-082959201119}"/>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661D17DD-D39B-4913-975A-46B4979AB4C8}"/>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B66C0DAC-BDD7-478A-A1CB-13845D40FDF5}"/>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C51AA56A-0777-4A08-A492-509307224C06}"/>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DA270F9-ADF1-4315-8DA6-03589C8C93C7}"/>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4814F274-B165-473B-996A-02F7C633E535}"/>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120142</xdr:rowOff>
    </xdr:from>
    <xdr:to>
      <xdr:col>82</xdr:col>
      <xdr:colOff>107950</xdr:colOff>
      <xdr:row>37</xdr:row>
      <xdr:rowOff>138430</xdr:rowOff>
    </xdr:to>
    <xdr:cxnSp macro="">
      <xdr:nvCxnSpPr>
        <xdr:cNvPr id="304" name="直線コネクタ 303">
          <a:extLst>
            <a:ext uri="{FF2B5EF4-FFF2-40B4-BE49-F238E27FC236}">
              <a16:creationId xmlns:a16="http://schemas.microsoft.com/office/drawing/2014/main" id="{F04EB5E9-023D-40C4-87CC-DBCE956ED5E2}"/>
            </a:ext>
          </a:extLst>
        </xdr:cNvPr>
        <xdr:cNvCxnSpPr/>
      </xdr:nvCxnSpPr>
      <xdr:spPr>
        <a:xfrm flipV="1">
          <a:off x="15671800" y="6463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5" name="補助費等平均値テキスト">
          <a:extLst>
            <a:ext uri="{FF2B5EF4-FFF2-40B4-BE49-F238E27FC236}">
              <a16:creationId xmlns:a16="http://schemas.microsoft.com/office/drawing/2014/main" id="{7423D9E3-E741-4550-A18A-DAC6D67DF3D3}"/>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8E7AC7FE-B665-4ED8-A4B4-4ED54AB13EE3}"/>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38</xdr:row>
      <xdr:rowOff>122428</xdr:rowOff>
    </xdr:to>
    <xdr:cxnSp macro="">
      <xdr:nvCxnSpPr>
        <xdr:cNvPr id="307" name="直線コネクタ 306">
          <a:extLst>
            <a:ext uri="{FF2B5EF4-FFF2-40B4-BE49-F238E27FC236}">
              <a16:creationId xmlns:a16="http://schemas.microsoft.com/office/drawing/2014/main" id="{A945B896-21B1-4640-88F5-25F7AF37B1DD}"/>
            </a:ext>
          </a:extLst>
        </xdr:cNvPr>
        <xdr:cNvCxnSpPr/>
      </xdr:nvCxnSpPr>
      <xdr:spPr>
        <a:xfrm flipV="1">
          <a:off x="14782800" y="648208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37DD0A43-68E8-4B18-83BD-52D4ACD31154}"/>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9" name="テキスト ボックス 308">
          <a:extLst>
            <a:ext uri="{FF2B5EF4-FFF2-40B4-BE49-F238E27FC236}">
              <a16:creationId xmlns:a16="http://schemas.microsoft.com/office/drawing/2014/main" id="{6F111E1B-A975-402A-A2EE-532783D9D8D8}"/>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94996</xdr:rowOff>
    </xdr:from>
    <xdr:to>
      <xdr:col>73</xdr:col>
      <xdr:colOff>180975</xdr:colOff>
      <xdr:row>38</xdr:row>
      <xdr:rowOff>122428</xdr:rowOff>
    </xdr:to>
    <xdr:cxnSp macro="">
      <xdr:nvCxnSpPr>
        <xdr:cNvPr id="310" name="直線コネクタ 309">
          <a:extLst>
            <a:ext uri="{FF2B5EF4-FFF2-40B4-BE49-F238E27FC236}">
              <a16:creationId xmlns:a16="http://schemas.microsoft.com/office/drawing/2014/main" id="{7C3BA1B9-AB84-42CC-AF19-350E998E84D7}"/>
            </a:ext>
          </a:extLst>
        </xdr:cNvPr>
        <xdr:cNvCxnSpPr/>
      </xdr:nvCxnSpPr>
      <xdr:spPr>
        <a:xfrm>
          <a:off x="13893800" y="66100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79B89883-1911-42CA-9993-0A5BF752B196}"/>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162831</xdr:rowOff>
    </xdr:from>
    <xdr:ext cx="762000" cy="259045"/>
    <xdr:sp macro="" textlink="">
      <xdr:nvSpPr>
        <xdr:cNvPr id="312" name="テキスト ボックス 311">
          <a:extLst>
            <a:ext uri="{FF2B5EF4-FFF2-40B4-BE49-F238E27FC236}">
              <a16:creationId xmlns:a16="http://schemas.microsoft.com/office/drawing/2014/main" id="{3D7F02EB-4AB1-49AD-864B-BB449DAAFEF0}"/>
            </a:ext>
          </a:extLst>
        </xdr:cNvPr>
        <xdr:cNvSpPr txBox="1"/>
      </xdr:nvSpPr>
      <xdr:spPr>
        <a:xfrm>
          <a:off x="14401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94996</xdr:rowOff>
    </xdr:to>
    <xdr:cxnSp macro="">
      <xdr:nvCxnSpPr>
        <xdr:cNvPr id="313" name="直線コネクタ 312">
          <a:extLst>
            <a:ext uri="{FF2B5EF4-FFF2-40B4-BE49-F238E27FC236}">
              <a16:creationId xmlns:a16="http://schemas.microsoft.com/office/drawing/2014/main" id="{27E01E6B-F23D-4E26-951F-4AD4D47162C3}"/>
            </a:ext>
          </a:extLst>
        </xdr:cNvPr>
        <xdr:cNvCxnSpPr/>
      </xdr:nvCxnSpPr>
      <xdr:spPr>
        <a:xfrm>
          <a:off x="13004800" y="66055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55626</xdr:rowOff>
    </xdr:from>
    <xdr:to>
      <xdr:col>69</xdr:col>
      <xdr:colOff>142875</xdr:colOff>
      <xdr:row>37</xdr:row>
      <xdr:rowOff>157226</xdr:rowOff>
    </xdr:to>
    <xdr:sp macro="" textlink="">
      <xdr:nvSpPr>
        <xdr:cNvPr id="314" name="フローチャート: 判断 313">
          <a:extLst>
            <a:ext uri="{FF2B5EF4-FFF2-40B4-BE49-F238E27FC236}">
              <a16:creationId xmlns:a16="http://schemas.microsoft.com/office/drawing/2014/main" id="{49208368-7553-48B7-800D-38D96A68987D}"/>
            </a:ext>
          </a:extLst>
        </xdr:cNvPr>
        <xdr:cNvSpPr/>
      </xdr:nvSpPr>
      <xdr:spPr>
        <a:xfrm>
          <a:off x="13843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167403</xdr:rowOff>
    </xdr:from>
    <xdr:ext cx="762000" cy="259045"/>
    <xdr:sp macro="" textlink="">
      <xdr:nvSpPr>
        <xdr:cNvPr id="315" name="テキスト ボックス 314">
          <a:extLst>
            <a:ext uri="{FF2B5EF4-FFF2-40B4-BE49-F238E27FC236}">
              <a16:creationId xmlns:a16="http://schemas.microsoft.com/office/drawing/2014/main" id="{0F9AB2EB-30D2-4BFD-9B02-53689B9D716D}"/>
            </a:ext>
          </a:extLst>
        </xdr:cNvPr>
        <xdr:cNvSpPr txBox="1"/>
      </xdr:nvSpPr>
      <xdr:spPr>
        <a:xfrm>
          <a:off x="13512800" y="616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16" name="フローチャート: 判断 315">
          <a:extLst>
            <a:ext uri="{FF2B5EF4-FFF2-40B4-BE49-F238E27FC236}">
              <a16:creationId xmlns:a16="http://schemas.microsoft.com/office/drawing/2014/main" id="{BD5580B6-E0E0-4203-BADC-1C22934962C6}"/>
            </a:ext>
          </a:extLst>
        </xdr:cNvPr>
        <xdr:cNvSpPr/>
      </xdr:nvSpPr>
      <xdr:spPr>
        <a:xfrm>
          <a:off x="12954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135399</xdr:rowOff>
    </xdr:from>
    <xdr:ext cx="762000" cy="259045"/>
    <xdr:sp macro="" textlink="">
      <xdr:nvSpPr>
        <xdr:cNvPr id="317" name="テキスト ボックス 316">
          <a:extLst>
            <a:ext uri="{FF2B5EF4-FFF2-40B4-BE49-F238E27FC236}">
              <a16:creationId xmlns:a16="http://schemas.microsoft.com/office/drawing/2014/main" id="{30989532-1E32-465C-AF45-54843D638F02}"/>
            </a:ext>
          </a:extLst>
        </xdr:cNvPr>
        <xdr:cNvSpPr txBox="1"/>
      </xdr:nvSpPr>
      <xdr:spPr>
        <a:xfrm>
          <a:off x="12623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6DFFDE23-CC86-485E-AEC7-7A48E3D98B91}"/>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DABB17A8-6C67-41AA-B4D0-DB3D4C23A923}"/>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FCCD6C4B-5605-447B-8CFE-F89C0928AB43}"/>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E38E37FC-E81D-45F6-9813-6503DB8229FD}"/>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E3189AA7-A09E-4064-B52D-1B2CBB10F1C2}"/>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23" name="楕円 322">
          <a:extLst>
            <a:ext uri="{FF2B5EF4-FFF2-40B4-BE49-F238E27FC236}">
              <a16:creationId xmlns:a16="http://schemas.microsoft.com/office/drawing/2014/main" id="{207CD4F3-DC8E-4B71-9AB1-407AD575F62A}"/>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24" name="補助費等該当値テキスト">
          <a:extLst>
            <a:ext uri="{FF2B5EF4-FFF2-40B4-BE49-F238E27FC236}">
              <a16:creationId xmlns:a16="http://schemas.microsoft.com/office/drawing/2014/main" id="{D30D3F3E-46D5-4259-BCD7-5753C410B428}"/>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5" name="楕円 324">
          <a:extLst>
            <a:ext uri="{FF2B5EF4-FFF2-40B4-BE49-F238E27FC236}">
              <a16:creationId xmlns:a16="http://schemas.microsoft.com/office/drawing/2014/main" id="{A25E2D6C-07F2-471A-B5F4-030D9C589EF3}"/>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6" name="テキスト ボックス 325">
          <a:extLst>
            <a:ext uri="{FF2B5EF4-FFF2-40B4-BE49-F238E27FC236}">
              <a16:creationId xmlns:a16="http://schemas.microsoft.com/office/drawing/2014/main" id="{C950496A-0BB3-4089-9C9E-18224174CCF2}"/>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71628</xdr:rowOff>
    </xdr:from>
    <xdr:to>
      <xdr:col>74</xdr:col>
      <xdr:colOff>31750</xdr:colOff>
      <xdr:row>39</xdr:row>
      <xdr:rowOff>1778</xdr:rowOff>
    </xdr:to>
    <xdr:sp macro="" textlink="">
      <xdr:nvSpPr>
        <xdr:cNvPr id="327" name="楕円 326">
          <a:extLst>
            <a:ext uri="{FF2B5EF4-FFF2-40B4-BE49-F238E27FC236}">
              <a16:creationId xmlns:a16="http://schemas.microsoft.com/office/drawing/2014/main" id="{42D8DA9A-0358-4BF3-867F-444F6BB5447F}"/>
            </a:ext>
          </a:extLst>
        </xdr:cNvPr>
        <xdr:cNvSpPr/>
      </xdr:nvSpPr>
      <xdr:spPr>
        <a:xfrm>
          <a:off x="14732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158005</xdr:rowOff>
    </xdr:from>
    <xdr:ext cx="762000" cy="259045"/>
    <xdr:sp macro="" textlink="">
      <xdr:nvSpPr>
        <xdr:cNvPr id="328" name="テキスト ボックス 327">
          <a:extLst>
            <a:ext uri="{FF2B5EF4-FFF2-40B4-BE49-F238E27FC236}">
              <a16:creationId xmlns:a16="http://schemas.microsoft.com/office/drawing/2014/main" id="{79F1C9EA-2370-4442-BEE2-CC9B83696236}"/>
            </a:ext>
          </a:extLst>
        </xdr:cNvPr>
        <xdr:cNvSpPr txBox="1"/>
      </xdr:nvSpPr>
      <xdr:spPr>
        <a:xfrm>
          <a:off x="14401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44196</xdr:rowOff>
    </xdr:from>
    <xdr:to>
      <xdr:col>69</xdr:col>
      <xdr:colOff>142875</xdr:colOff>
      <xdr:row>38</xdr:row>
      <xdr:rowOff>145796</xdr:rowOff>
    </xdr:to>
    <xdr:sp macro="" textlink="">
      <xdr:nvSpPr>
        <xdr:cNvPr id="329" name="楕円 328">
          <a:extLst>
            <a:ext uri="{FF2B5EF4-FFF2-40B4-BE49-F238E27FC236}">
              <a16:creationId xmlns:a16="http://schemas.microsoft.com/office/drawing/2014/main" id="{940A2BB2-533B-4D7C-9AE9-AC0508AA2C5C}"/>
            </a:ext>
          </a:extLst>
        </xdr:cNvPr>
        <xdr:cNvSpPr/>
      </xdr:nvSpPr>
      <xdr:spPr>
        <a:xfrm>
          <a:off x="13843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130573</xdr:rowOff>
    </xdr:from>
    <xdr:ext cx="762000" cy="259045"/>
    <xdr:sp macro="" textlink="">
      <xdr:nvSpPr>
        <xdr:cNvPr id="330" name="テキスト ボックス 329">
          <a:extLst>
            <a:ext uri="{FF2B5EF4-FFF2-40B4-BE49-F238E27FC236}">
              <a16:creationId xmlns:a16="http://schemas.microsoft.com/office/drawing/2014/main" id="{4D71E9C6-9C68-4BC8-9785-386530A05D56}"/>
            </a:ext>
          </a:extLst>
        </xdr:cNvPr>
        <xdr:cNvSpPr txBox="1"/>
      </xdr:nvSpPr>
      <xdr:spPr>
        <a:xfrm>
          <a:off x="13512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39624</xdr:rowOff>
    </xdr:from>
    <xdr:to>
      <xdr:col>65</xdr:col>
      <xdr:colOff>53975</xdr:colOff>
      <xdr:row>38</xdr:row>
      <xdr:rowOff>141224</xdr:rowOff>
    </xdr:to>
    <xdr:sp macro="" textlink="">
      <xdr:nvSpPr>
        <xdr:cNvPr id="331" name="楕円 330">
          <a:extLst>
            <a:ext uri="{FF2B5EF4-FFF2-40B4-BE49-F238E27FC236}">
              <a16:creationId xmlns:a16="http://schemas.microsoft.com/office/drawing/2014/main" id="{EAC82561-8BE5-4B17-B1A3-D7AB3E479473}"/>
            </a:ext>
          </a:extLst>
        </xdr:cNvPr>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126001</xdr:rowOff>
    </xdr:from>
    <xdr:ext cx="762000" cy="259045"/>
    <xdr:sp macro="" textlink="">
      <xdr:nvSpPr>
        <xdr:cNvPr id="332" name="テキスト ボックス 331">
          <a:extLst>
            <a:ext uri="{FF2B5EF4-FFF2-40B4-BE49-F238E27FC236}">
              <a16:creationId xmlns:a16="http://schemas.microsoft.com/office/drawing/2014/main" id="{C01DAC8D-E915-4BF2-B330-BCC7B71B61D3}"/>
            </a:ext>
          </a:extLst>
        </xdr:cNvPr>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523DD571-C2BE-47FD-B774-C14DB036995F}"/>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2F3BF841-E257-4104-9C2A-C001F2ECED1E}"/>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E7339597-F40E-4757-A77C-1222EEB86B1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DF4C8659-9A9D-4A8B-9928-70E0D8A16DE7}"/>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19DD9AD-F2D9-4B32-BDFC-9B5080CD049C}"/>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4EF97BF0-28BC-4CB8-9544-0BF7CE0C4FC4}"/>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CD1E03B7-4381-4782-BA12-86999855C58F}"/>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DBBA5BF6-7CCA-448E-89DB-893961C47683}"/>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DC52DF8E-854B-4979-BE13-B1EB1ECA0B73}"/>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8DF77951-02D7-4E12-B837-118F3FCDE35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1FC5534-CE68-49A3-B578-B7A0B12A8E54}"/>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については、前年度と比較した結果、</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ポイント悪化した。これは経常的歳入の増加を公債費が上回ったためである。</a:t>
          </a:r>
          <a:r>
            <a:rPr kumimoji="1" lang="ja-JP" altLang="en-US" sz="1300">
              <a:latin typeface="ＭＳ Ｐゴシック" panose="020B0600070205080204" pitchFamily="50" charset="-128"/>
              <a:ea typeface="ＭＳ Ｐゴシック" panose="020B0600070205080204" pitchFamily="50" charset="-128"/>
            </a:rPr>
            <a:t>今後も、公共施設再編整備事業の起債により公債費の増加が見込まれることから、可能な限り地方債発行の抑制に努めるとともに、発行する場合においても地方交付税算入のある有利な起債の活用に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676C1CEB-127B-4593-A576-B4DA692E2468}"/>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2293144D-7C16-4AFD-88E4-8150A02FF829}"/>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490308E9-E392-4BF8-B069-A0FC721E16A7}"/>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671EB8A-4382-4105-A156-4BCA88606152}"/>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A57E382B-6FDF-46B9-8372-16DB033F57A7}"/>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5ED088DB-6F4A-4933-9F8B-3885C6BFAE5F}"/>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1EDCB556-B10C-499D-9B8A-D1C1A2B74998}"/>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E867C04C-958A-414F-8885-7E26C656C973}"/>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9AA29DBE-E518-4652-85E4-942597772B07}"/>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943A25B0-0761-4D80-A4DA-5AAC9032F16B}"/>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448E69B6-9449-4B3E-B2D5-B9447BD5AB57}"/>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1AC3B3B2-F4CA-4794-AC11-FF8AEA9F128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F3897981-F3D9-4AD2-B65A-8596E74973D6}"/>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A3788CA0-9360-4FD1-915B-1F78DDFB284A}"/>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B87BE60E-2EFF-42EE-AF2F-9B583CFAD05E}"/>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3834DCC3-C1DA-427E-94DF-4C5813198F93}"/>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5826CC-0AE3-47C1-A08B-5533ED3010E3}"/>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B12640C1-11BB-4112-A596-F828AC34FABA}"/>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68DC59D8-CA81-48FC-858C-84C9070781F6}"/>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DE101763-F024-4192-AC97-B0459ECB05A9}"/>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88900</xdr:rowOff>
    </xdr:to>
    <xdr:cxnSp macro="">
      <xdr:nvCxnSpPr>
        <xdr:cNvPr id="364" name="直線コネクタ 363">
          <a:extLst>
            <a:ext uri="{FF2B5EF4-FFF2-40B4-BE49-F238E27FC236}">
              <a16:creationId xmlns:a16="http://schemas.microsoft.com/office/drawing/2014/main" id="{FE2C74E6-76F8-45CA-AF81-2A1259A16B73}"/>
            </a:ext>
          </a:extLst>
        </xdr:cNvPr>
        <xdr:cNvCxnSpPr/>
      </xdr:nvCxnSpPr>
      <xdr:spPr>
        <a:xfrm>
          <a:off x="3987800" y="1308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B317F190-AF42-42B0-A095-E3DC13EE2638}"/>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94F7F683-222B-45C1-8DC0-86D1BCEC733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50800</xdr:rowOff>
    </xdr:to>
    <xdr:cxnSp macro="">
      <xdr:nvCxnSpPr>
        <xdr:cNvPr id="367" name="直線コネクタ 366">
          <a:extLst>
            <a:ext uri="{FF2B5EF4-FFF2-40B4-BE49-F238E27FC236}">
              <a16:creationId xmlns:a16="http://schemas.microsoft.com/office/drawing/2014/main" id="{EDFAACC5-8190-4833-89BF-665059024246}"/>
            </a:ext>
          </a:extLst>
        </xdr:cNvPr>
        <xdr:cNvCxnSpPr/>
      </xdr:nvCxnSpPr>
      <xdr:spPr>
        <a:xfrm>
          <a:off x="3098800" y="1308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E8045980-07DC-4B44-9B7F-77670A5EBBE7}"/>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E1F3938-8382-49A1-98AB-3CB33D6C127C}"/>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62230</xdr:rowOff>
    </xdr:to>
    <xdr:cxnSp macro="">
      <xdr:nvCxnSpPr>
        <xdr:cNvPr id="370" name="直線コネクタ 369">
          <a:extLst>
            <a:ext uri="{FF2B5EF4-FFF2-40B4-BE49-F238E27FC236}">
              <a16:creationId xmlns:a16="http://schemas.microsoft.com/office/drawing/2014/main" id="{3E9356A9-9F66-4B71-A566-FE057D888B94}"/>
            </a:ext>
          </a:extLst>
        </xdr:cNvPr>
        <xdr:cNvCxnSpPr/>
      </xdr:nvCxnSpPr>
      <xdr:spPr>
        <a:xfrm flipV="1">
          <a:off x="2209800" y="130810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617D2BD9-1C18-461D-9D83-6D6CAFC2C8E9}"/>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17E3969E-712B-4E2C-9FC3-D88DC9F965BF}"/>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39370</xdr:rowOff>
    </xdr:from>
    <xdr:to>
      <xdr:col>11</xdr:col>
      <xdr:colOff>9525</xdr:colOff>
      <xdr:row>76</xdr:row>
      <xdr:rowOff>62230</xdr:rowOff>
    </xdr:to>
    <xdr:cxnSp macro="">
      <xdr:nvCxnSpPr>
        <xdr:cNvPr id="373" name="直線コネクタ 372">
          <a:extLst>
            <a:ext uri="{FF2B5EF4-FFF2-40B4-BE49-F238E27FC236}">
              <a16:creationId xmlns:a16="http://schemas.microsoft.com/office/drawing/2014/main" id="{8CCB48A6-0C14-493D-B8FF-A282A6B0CC6A}"/>
            </a:ext>
          </a:extLst>
        </xdr:cNvPr>
        <xdr:cNvCxnSpPr/>
      </xdr:nvCxnSpPr>
      <xdr:spPr>
        <a:xfrm>
          <a:off x="1320800" y="13069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167639</xdr:rowOff>
    </xdr:from>
    <xdr:to>
      <xdr:col>11</xdr:col>
      <xdr:colOff>60325</xdr:colOff>
      <xdr:row>76</xdr:row>
      <xdr:rowOff>97789</xdr:rowOff>
    </xdr:to>
    <xdr:sp macro="" textlink="">
      <xdr:nvSpPr>
        <xdr:cNvPr id="374" name="フローチャート: 判断 373">
          <a:extLst>
            <a:ext uri="{FF2B5EF4-FFF2-40B4-BE49-F238E27FC236}">
              <a16:creationId xmlns:a16="http://schemas.microsoft.com/office/drawing/2014/main" id="{AE52FAE7-B34C-4FB4-97F0-D21307F7959E}"/>
            </a:ext>
          </a:extLst>
        </xdr:cNvPr>
        <xdr:cNvSpPr/>
      </xdr:nvSpPr>
      <xdr:spPr>
        <a:xfrm>
          <a:off x="2159000" y="130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107967</xdr:rowOff>
    </xdr:from>
    <xdr:ext cx="762000" cy="259045"/>
    <xdr:sp macro="" textlink="">
      <xdr:nvSpPr>
        <xdr:cNvPr id="375" name="テキスト ボックス 374">
          <a:extLst>
            <a:ext uri="{FF2B5EF4-FFF2-40B4-BE49-F238E27FC236}">
              <a16:creationId xmlns:a16="http://schemas.microsoft.com/office/drawing/2014/main" id="{5D3E2C88-46E5-4D97-A332-5908CD452897}"/>
            </a:ext>
          </a:extLst>
        </xdr:cNvPr>
        <xdr:cNvSpPr txBox="1"/>
      </xdr:nvSpPr>
      <xdr:spPr>
        <a:xfrm>
          <a:off x="1828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76" name="フローチャート: 判断 375">
          <a:extLst>
            <a:ext uri="{FF2B5EF4-FFF2-40B4-BE49-F238E27FC236}">
              <a16:creationId xmlns:a16="http://schemas.microsoft.com/office/drawing/2014/main" id="{E5D35ADF-2231-4794-8A74-5088EE9B6035}"/>
            </a:ext>
          </a:extLst>
        </xdr:cNvPr>
        <xdr:cNvSpPr/>
      </xdr:nvSpPr>
      <xdr:spPr>
        <a:xfrm>
          <a:off x="1270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100347</xdr:rowOff>
    </xdr:from>
    <xdr:ext cx="762000" cy="259045"/>
    <xdr:sp macro="" textlink="">
      <xdr:nvSpPr>
        <xdr:cNvPr id="377" name="テキスト ボックス 376">
          <a:extLst>
            <a:ext uri="{FF2B5EF4-FFF2-40B4-BE49-F238E27FC236}">
              <a16:creationId xmlns:a16="http://schemas.microsoft.com/office/drawing/2014/main" id="{29853F3B-24DB-4F10-BACB-9963BBA201C5}"/>
            </a:ext>
          </a:extLst>
        </xdr:cNvPr>
        <xdr:cNvSpPr txBox="1"/>
      </xdr:nvSpPr>
      <xdr:spPr>
        <a:xfrm>
          <a:off x="939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C3E97C32-10EF-4D38-A23F-3D03F94533B8}"/>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D5701478-7F8B-4FE7-8788-63A54D3EB30E}"/>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B67A20EF-6267-4429-87B4-55D6A948B8EF}"/>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D03211B6-19AD-4907-8A60-0E0215DA62BF}"/>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60579D04-F146-4ADF-A07D-9875484C21BE}"/>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3" name="楕円 382">
          <a:extLst>
            <a:ext uri="{FF2B5EF4-FFF2-40B4-BE49-F238E27FC236}">
              <a16:creationId xmlns:a16="http://schemas.microsoft.com/office/drawing/2014/main" id="{B974DB77-CDE3-4A0F-93C5-1E7EC78AAF85}"/>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4" name="公債費該当値テキスト">
          <a:extLst>
            <a:ext uri="{FF2B5EF4-FFF2-40B4-BE49-F238E27FC236}">
              <a16:creationId xmlns:a16="http://schemas.microsoft.com/office/drawing/2014/main" id="{3D09B243-475D-48C5-A833-79F20B6CD71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5" name="楕円 384">
          <a:extLst>
            <a:ext uri="{FF2B5EF4-FFF2-40B4-BE49-F238E27FC236}">
              <a16:creationId xmlns:a16="http://schemas.microsoft.com/office/drawing/2014/main" id="{1DB15545-47C2-4685-9426-F709539C4EEB}"/>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6" name="テキスト ボックス 385">
          <a:extLst>
            <a:ext uri="{FF2B5EF4-FFF2-40B4-BE49-F238E27FC236}">
              <a16:creationId xmlns:a16="http://schemas.microsoft.com/office/drawing/2014/main" id="{A466B3A6-85B5-45D9-9A28-8E777CED4B49}"/>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87" name="楕円 386">
          <a:extLst>
            <a:ext uri="{FF2B5EF4-FFF2-40B4-BE49-F238E27FC236}">
              <a16:creationId xmlns:a16="http://schemas.microsoft.com/office/drawing/2014/main" id="{D172D8C8-42B8-4044-B88F-1BD259899100}"/>
            </a:ext>
          </a:extLst>
        </xdr:cNvPr>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88" name="テキスト ボックス 387">
          <a:extLst>
            <a:ext uri="{FF2B5EF4-FFF2-40B4-BE49-F238E27FC236}">
              <a16:creationId xmlns:a16="http://schemas.microsoft.com/office/drawing/2014/main" id="{48E0B330-A8CA-48A2-AD42-5E7DA8334D9A}"/>
            </a:ext>
          </a:extLst>
        </xdr:cNvPr>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89" name="楕円 388">
          <a:extLst>
            <a:ext uri="{FF2B5EF4-FFF2-40B4-BE49-F238E27FC236}">
              <a16:creationId xmlns:a16="http://schemas.microsoft.com/office/drawing/2014/main" id="{BBE7D0E1-A9CF-4924-BE6B-D825F1D122D2}"/>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97807</xdr:rowOff>
    </xdr:from>
    <xdr:ext cx="762000" cy="259045"/>
    <xdr:sp macro="" textlink="">
      <xdr:nvSpPr>
        <xdr:cNvPr id="390" name="テキスト ボックス 389">
          <a:extLst>
            <a:ext uri="{FF2B5EF4-FFF2-40B4-BE49-F238E27FC236}">
              <a16:creationId xmlns:a16="http://schemas.microsoft.com/office/drawing/2014/main" id="{CB1F5DE2-B7FE-4EE2-AC6D-5DAE480D393C}"/>
            </a:ext>
          </a:extLst>
        </xdr:cNvPr>
        <xdr:cNvSpPr txBox="1"/>
      </xdr:nvSpPr>
      <xdr:spPr>
        <a:xfrm>
          <a:off x="1828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160020</xdr:rowOff>
    </xdr:from>
    <xdr:to>
      <xdr:col>6</xdr:col>
      <xdr:colOff>171450</xdr:colOff>
      <xdr:row>76</xdr:row>
      <xdr:rowOff>90170</xdr:rowOff>
    </xdr:to>
    <xdr:sp macro="" textlink="">
      <xdr:nvSpPr>
        <xdr:cNvPr id="391" name="楕円 390">
          <a:extLst>
            <a:ext uri="{FF2B5EF4-FFF2-40B4-BE49-F238E27FC236}">
              <a16:creationId xmlns:a16="http://schemas.microsoft.com/office/drawing/2014/main" id="{E948CE80-AFDC-47A8-88E2-C6957AF1FE4F}"/>
            </a:ext>
          </a:extLst>
        </xdr:cNvPr>
        <xdr:cNvSpPr/>
      </xdr:nvSpPr>
      <xdr:spPr>
        <a:xfrm>
          <a:off x="1270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74947</xdr:rowOff>
    </xdr:from>
    <xdr:ext cx="762000" cy="259045"/>
    <xdr:sp macro="" textlink="">
      <xdr:nvSpPr>
        <xdr:cNvPr id="392" name="テキスト ボックス 391">
          <a:extLst>
            <a:ext uri="{FF2B5EF4-FFF2-40B4-BE49-F238E27FC236}">
              <a16:creationId xmlns:a16="http://schemas.microsoft.com/office/drawing/2014/main" id="{605FB41F-9CC2-4493-9247-749AE69F42AC}"/>
            </a:ext>
          </a:extLst>
        </xdr:cNvPr>
        <xdr:cNvSpPr txBox="1"/>
      </xdr:nvSpPr>
      <xdr:spPr>
        <a:xfrm>
          <a:off x="939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1FC92540-6486-4841-9084-35A20520EF08}"/>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E5CE85D1-D53A-434B-97EE-70556C0CE16A}"/>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157B388D-F75C-4F2B-8450-221B124F2EE7}"/>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25B3341E-4CB4-4EA9-A9DF-C98970D8A65B}"/>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48F85081-06E5-43BD-9BB5-671A4CDC4FFB}"/>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F24239FF-F671-4F9E-B133-8495CEE01DF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DD48E590-3263-4DF9-A7A9-BFE9A5B8BCAD}"/>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FAE5673A-FD3E-4388-B770-24843C3AD09B}"/>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5C968377-93D6-422B-9329-5C5949DB8AEB}"/>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B26D2E1F-4E34-49D0-B448-F72809838401}"/>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F4FEFE43-A8AD-43A9-B933-D6F6698C5CDA}"/>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物件費等の悪化により、前年度</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ポイント悪化する結果となった。物件費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や補助費が類似団体内平均値を上回る結果となっている。</a:t>
          </a:r>
          <a:r>
            <a:rPr kumimoji="1" lang="ja-JP" altLang="en-US" sz="1300">
              <a:latin typeface="ＭＳ Ｐゴシック" panose="020B0600070205080204" pitchFamily="50" charset="-128"/>
              <a:ea typeface="ＭＳ Ｐゴシック" panose="020B0600070205080204" pitchFamily="50" charset="-128"/>
            </a:rPr>
            <a:t>効率的な運営に取り組み経常経費の抑制に努める。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CA632650-06E5-4382-90DC-7E50B55C1D09}"/>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8E6B1025-F3CA-48EA-84BA-91012ECC9D3F}"/>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C17E0DE8-306C-43CF-B589-B772A7BBD2F6}"/>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70D55C7A-C997-4663-81D2-BED3ED8971C1}"/>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A46166E0-673D-4E82-A93C-173DF9C98EBA}"/>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90F79BA4-9129-4546-92A5-4632F043D54D}"/>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A768B592-EC36-4D32-947A-9E8D980A5C87}"/>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462127C8-5A5E-436C-9524-2CBAB6922DE2}"/>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F079DBE2-C315-4D91-9D35-EFB68C9AD1CF}"/>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FE84EEE8-3AB0-4ABA-A9B7-5E80E2D9C17D}"/>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AF76B5F8-A4D7-42A0-8A50-3A386E560D68}"/>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B69BCCDF-7411-49EE-BB76-DC8ADB817DEC}"/>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5FAC6064-9D65-4F60-BD04-C4CA78730179}"/>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65C3526C-8B5F-4700-905F-04CBA1B3D4DB}"/>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7D8EC860-6527-4DA3-8B88-09FDCD53B272}"/>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8B3E4FE5-0FA5-448D-917D-3A95A6DB96A5}"/>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CD452766-9665-4BB4-BD80-D0725319F381}"/>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4344F83A-AB34-47DF-BFBC-779E085CB85F}"/>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6117C44D-329E-4B02-A331-1C25FE9B5C32}"/>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D284DD78-03D3-42EA-B4D9-C313F220D428}"/>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51E13C5B-37CA-462C-B2B2-77BF9BA9CC4E}"/>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5080</xdr:rowOff>
    </xdr:from>
    <xdr:to>
      <xdr:col>82</xdr:col>
      <xdr:colOff>107950</xdr:colOff>
      <xdr:row>79</xdr:row>
      <xdr:rowOff>62230</xdr:rowOff>
    </xdr:to>
    <xdr:cxnSp macro="">
      <xdr:nvCxnSpPr>
        <xdr:cNvPr id="425" name="直線コネクタ 424">
          <a:extLst>
            <a:ext uri="{FF2B5EF4-FFF2-40B4-BE49-F238E27FC236}">
              <a16:creationId xmlns:a16="http://schemas.microsoft.com/office/drawing/2014/main" id="{B3B5F364-4119-43C3-95BE-C84D5C40C10F}"/>
            </a:ext>
          </a:extLst>
        </xdr:cNvPr>
        <xdr:cNvCxnSpPr/>
      </xdr:nvCxnSpPr>
      <xdr:spPr>
        <a:xfrm>
          <a:off x="15671800" y="135496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9D43A110-6EFD-40E0-9B27-BBCF3156D319}"/>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33E28B77-8000-4FF3-BF14-C7CB8B58B8C9}"/>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5080</xdr:rowOff>
    </xdr:from>
    <xdr:to>
      <xdr:col>78</xdr:col>
      <xdr:colOff>69850</xdr:colOff>
      <xdr:row>80</xdr:row>
      <xdr:rowOff>8889</xdr:rowOff>
    </xdr:to>
    <xdr:cxnSp macro="">
      <xdr:nvCxnSpPr>
        <xdr:cNvPr id="428" name="直線コネクタ 427">
          <a:extLst>
            <a:ext uri="{FF2B5EF4-FFF2-40B4-BE49-F238E27FC236}">
              <a16:creationId xmlns:a16="http://schemas.microsoft.com/office/drawing/2014/main" id="{8A06FCE8-8DEB-4813-87FB-0072A830FE31}"/>
            </a:ext>
          </a:extLst>
        </xdr:cNvPr>
        <xdr:cNvCxnSpPr/>
      </xdr:nvCxnSpPr>
      <xdr:spPr>
        <a:xfrm flipV="1">
          <a:off x="14782800" y="135496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DB23877-EF61-4505-BB09-A762EECCF23F}"/>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C6D31A1C-A035-49C6-AFB0-FE17551DD7FD}"/>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8889</xdr:rowOff>
    </xdr:from>
    <xdr:to>
      <xdr:col>73</xdr:col>
      <xdr:colOff>180975</xdr:colOff>
      <xdr:row>81</xdr:row>
      <xdr:rowOff>12700</xdr:rowOff>
    </xdr:to>
    <xdr:cxnSp macro="">
      <xdr:nvCxnSpPr>
        <xdr:cNvPr id="431" name="直線コネクタ 430">
          <a:extLst>
            <a:ext uri="{FF2B5EF4-FFF2-40B4-BE49-F238E27FC236}">
              <a16:creationId xmlns:a16="http://schemas.microsoft.com/office/drawing/2014/main" id="{B336BF00-0F44-4309-B1B4-AB3DDFD4DFEB}"/>
            </a:ext>
          </a:extLst>
        </xdr:cNvPr>
        <xdr:cNvCxnSpPr/>
      </xdr:nvCxnSpPr>
      <xdr:spPr>
        <a:xfrm flipV="1">
          <a:off x="13893800" y="1372488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8384413C-3CD2-4240-8EA2-2D192E5023CB}"/>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170E078F-A970-4681-9DD9-259F47E3DBD1}"/>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115570</xdr:rowOff>
    </xdr:from>
    <xdr:to>
      <xdr:col>69</xdr:col>
      <xdr:colOff>92075</xdr:colOff>
      <xdr:row>81</xdr:row>
      <xdr:rowOff>12700</xdr:rowOff>
    </xdr:to>
    <xdr:cxnSp macro="">
      <xdr:nvCxnSpPr>
        <xdr:cNvPr id="434" name="直線コネクタ 433">
          <a:extLst>
            <a:ext uri="{FF2B5EF4-FFF2-40B4-BE49-F238E27FC236}">
              <a16:creationId xmlns:a16="http://schemas.microsoft.com/office/drawing/2014/main" id="{707E05DD-74FC-4EE7-AB85-961A207146E9}"/>
            </a:ext>
          </a:extLst>
        </xdr:cNvPr>
        <xdr:cNvCxnSpPr/>
      </xdr:nvCxnSpPr>
      <xdr:spPr>
        <a:xfrm>
          <a:off x="13004800" y="138315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35" name="フローチャート: 判断 434">
          <a:extLst>
            <a:ext uri="{FF2B5EF4-FFF2-40B4-BE49-F238E27FC236}">
              <a16:creationId xmlns:a16="http://schemas.microsoft.com/office/drawing/2014/main" id="{E503BF9A-CEDF-4407-B203-5A17286EFB3C}"/>
            </a:ext>
          </a:extLst>
        </xdr:cNvPr>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157497</xdr:rowOff>
    </xdr:from>
    <xdr:ext cx="762000" cy="259045"/>
    <xdr:sp macro="" textlink="">
      <xdr:nvSpPr>
        <xdr:cNvPr id="436" name="テキスト ボックス 435">
          <a:extLst>
            <a:ext uri="{FF2B5EF4-FFF2-40B4-BE49-F238E27FC236}">
              <a16:creationId xmlns:a16="http://schemas.microsoft.com/office/drawing/2014/main" id="{19348675-DE1A-4C0C-9E5C-AE63BA6E5407}"/>
            </a:ext>
          </a:extLst>
        </xdr:cNvPr>
        <xdr:cNvSpPr txBox="1"/>
      </xdr:nvSpPr>
      <xdr:spPr>
        <a:xfrm>
          <a:off x="13512800" y="1318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37" name="フローチャート: 判断 436">
          <a:extLst>
            <a:ext uri="{FF2B5EF4-FFF2-40B4-BE49-F238E27FC236}">
              <a16:creationId xmlns:a16="http://schemas.microsoft.com/office/drawing/2014/main" id="{74DAD645-225D-4974-9B9A-D62693DD735F}"/>
            </a:ext>
          </a:extLst>
        </xdr:cNvPr>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38" name="テキスト ボックス 437">
          <a:extLst>
            <a:ext uri="{FF2B5EF4-FFF2-40B4-BE49-F238E27FC236}">
              <a16:creationId xmlns:a16="http://schemas.microsoft.com/office/drawing/2014/main" id="{36E05784-4B0B-4F3C-B856-7466FE0C7F0C}"/>
            </a:ext>
          </a:extLst>
        </xdr:cNvPr>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684B68B5-8D91-4EB8-B8C5-CB3FBAED13E2}"/>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F2F127B7-B487-4E01-BC7A-A3A3EFEAD65B}"/>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83176686-093B-4FFC-9FED-E5192597B1C3}"/>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5550BEE0-0C04-4B13-BC9F-D4BFC75DBAE7}"/>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40560036-CBF5-462E-BED5-4947697311CC}"/>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11430</xdr:rowOff>
    </xdr:from>
    <xdr:to>
      <xdr:col>82</xdr:col>
      <xdr:colOff>158750</xdr:colOff>
      <xdr:row>79</xdr:row>
      <xdr:rowOff>113030</xdr:rowOff>
    </xdr:to>
    <xdr:sp macro="" textlink="">
      <xdr:nvSpPr>
        <xdr:cNvPr id="444" name="楕円 443">
          <a:extLst>
            <a:ext uri="{FF2B5EF4-FFF2-40B4-BE49-F238E27FC236}">
              <a16:creationId xmlns:a16="http://schemas.microsoft.com/office/drawing/2014/main" id="{07683D5D-7C55-4EC4-B905-FC95D44AD7D6}"/>
            </a:ext>
          </a:extLst>
        </xdr:cNvPr>
        <xdr:cNvSpPr/>
      </xdr:nvSpPr>
      <xdr:spPr>
        <a:xfrm>
          <a:off x="164592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154957</xdr:rowOff>
    </xdr:from>
    <xdr:ext cx="762000" cy="259045"/>
    <xdr:sp macro="" textlink="">
      <xdr:nvSpPr>
        <xdr:cNvPr id="445" name="公債費以外該当値テキスト">
          <a:extLst>
            <a:ext uri="{FF2B5EF4-FFF2-40B4-BE49-F238E27FC236}">
              <a16:creationId xmlns:a16="http://schemas.microsoft.com/office/drawing/2014/main" id="{5A052C53-E4D9-46AC-BD66-62705A744B6A}"/>
            </a:ext>
          </a:extLst>
        </xdr:cNvPr>
        <xdr:cNvSpPr txBox="1"/>
      </xdr:nvSpPr>
      <xdr:spPr>
        <a:xfrm>
          <a:off x="16598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125730</xdr:rowOff>
    </xdr:from>
    <xdr:to>
      <xdr:col>78</xdr:col>
      <xdr:colOff>120650</xdr:colOff>
      <xdr:row>79</xdr:row>
      <xdr:rowOff>55880</xdr:rowOff>
    </xdr:to>
    <xdr:sp macro="" textlink="">
      <xdr:nvSpPr>
        <xdr:cNvPr id="446" name="楕円 445">
          <a:extLst>
            <a:ext uri="{FF2B5EF4-FFF2-40B4-BE49-F238E27FC236}">
              <a16:creationId xmlns:a16="http://schemas.microsoft.com/office/drawing/2014/main" id="{9EA71D8C-5948-469D-A3DD-6021F4650B9D}"/>
            </a:ext>
          </a:extLst>
        </xdr:cNvPr>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47" name="テキスト ボックス 446">
          <a:extLst>
            <a:ext uri="{FF2B5EF4-FFF2-40B4-BE49-F238E27FC236}">
              <a16:creationId xmlns:a16="http://schemas.microsoft.com/office/drawing/2014/main" id="{B1D59A7D-FB7A-4C7E-8D6A-159A2B6A595D}"/>
            </a:ext>
          </a:extLst>
        </xdr:cNvPr>
        <xdr:cNvSpPr txBox="1"/>
      </xdr:nvSpPr>
      <xdr:spPr>
        <a:xfrm>
          <a:off x="15290800" y="1358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129539</xdr:rowOff>
    </xdr:from>
    <xdr:to>
      <xdr:col>74</xdr:col>
      <xdr:colOff>31750</xdr:colOff>
      <xdr:row>80</xdr:row>
      <xdr:rowOff>59689</xdr:rowOff>
    </xdr:to>
    <xdr:sp macro="" textlink="">
      <xdr:nvSpPr>
        <xdr:cNvPr id="448" name="楕円 447">
          <a:extLst>
            <a:ext uri="{FF2B5EF4-FFF2-40B4-BE49-F238E27FC236}">
              <a16:creationId xmlns:a16="http://schemas.microsoft.com/office/drawing/2014/main" id="{EE253152-06AD-43B3-8A51-887553D148F2}"/>
            </a:ext>
          </a:extLst>
        </xdr:cNvPr>
        <xdr:cNvSpPr/>
      </xdr:nvSpPr>
      <xdr:spPr>
        <a:xfrm>
          <a:off x="147320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44466</xdr:rowOff>
    </xdr:from>
    <xdr:ext cx="762000" cy="259045"/>
    <xdr:sp macro="" textlink="">
      <xdr:nvSpPr>
        <xdr:cNvPr id="449" name="テキスト ボックス 448">
          <a:extLst>
            <a:ext uri="{FF2B5EF4-FFF2-40B4-BE49-F238E27FC236}">
              <a16:creationId xmlns:a16="http://schemas.microsoft.com/office/drawing/2014/main" id="{35466FA0-3A0E-4B46-9E87-6025118ECD04}"/>
            </a:ext>
          </a:extLst>
        </xdr:cNvPr>
        <xdr:cNvSpPr txBox="1"/>
      </xdr:nvSpPr>
      <xdr:spPr>
        <a:xfrm>
          <a:off x="14401800" y="13760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133350</xdr:rowOff>
    </xdr:from>
    <xdr:to>
      <xdr:col>69</xdr:col>
      <xdr:colOff>142875</xdr:colOff>
      <xdr:row>81</xdr:row>
      <xdr:rowOff>63500</xdr:rowOff>
    </xdr:to>
    <xdr:sp macro="" textlink="">
      <xdr:nvSpPr>
        <xdr:cNvPr id="450" name="楕円 449">
          <a:extLst>
            <a:ext uri="{FF2B5EF4-FFF2-40B4-BE49-F238E27FC236}">
              <a16:creationId xmlns:a16="http://schemas.microsoft.com/office/drawing/2014/main" id="{97F4AD3A-4CC1-4A49-A8DE-9BE70D481C3E}"/>
            </a:ext>
          </a:extLst>
        </xdr:cNvPr>
        <xdr:cNvSpPr/>
      </xdr:nvSpPr>
      <xdr:spPr>
        <a:xfrm>
          <a:off x="13843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48277</xdr:rowOff>
    </xdr:from>
    <xdr:ext cx="762000" cy="259045"/>
    <xdr:sp macro="" textlink="">
      <xdr:nvSpPr>
        <xdr:cNvPr id="451" name="テキスト ボックス 450">
          <a:extLst>
            <a:ext uri="{FF2B5EF4-FFF2-40B4-BE49-F238E27FC236}">
              <a16:creationId xmlns:a16="http://schemas.microsoft.com/office/drawing/2014/main" id="{AC54A5D6-2C39-471D-9A73-88EFE33C031F}"/>
            </a:ext>
          </a:extLst>
        </xdr:cNvPr>
        <xdr:cNvSpPr txBox="1"/>
      </xdr:nvSpPr>
      <xdr:spPr>
        <a:xfrm>
          <a:off x="13512800" y="1393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64770</xdr:rowOff>
    </xdr:from>
    <xdr:to>
      <xdr:col>65</xdr:col>
      <xdr:colOff>53975</xdr:colOff>
      <xdr:row>80</xdr:row>
      <xdr:rowOff>166370</xdr:rowOff>
    </xdr:to>
    <xdr:sp macro="" textlink="">
      <xdr:nvSpPr>
        <xdr:cNvPr id="452" name="楕円 451">
          <a:extLst>
            <a:ext uri="{FF2B5EF4-FFF2-40B4-BE49-F238E27FC236}">
              <a16:creationId xmlns:a16="http://schemas.microsoft.com/office/drawing/2014/main" id="{B32F6AD8-DC7D-4300-92C5-ECC518DD7AD8}"/>
            </a:ext>
          </a:extLst>
        </xdr:cNvPr>
        <xdr:cNvSpPr/>
      </xdr:nvSpPr>
      <xdr:spPr>
        <a:xfrm>
          <a:off x="12954000" y="1378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151147</xdr:rowOff>
    </xdr:from>
    <xdr:ext cx="762000" cy="259045"/>
    <xdr:sp macro="" textlink="">
      <xdr:nvSpPr>
        <xdr:cNvPr id="453" name="テキスト ボックス 452">
          <a:extLst>
            <a:ext uri="{FF2B5EF4-FFF2-40B4-BE49-F238E27FC236}">
              <a16:creationId xmlns:a16="http://schemas.microsoft.com/office/drawing/2014/main" id="{9185622C-2C71-42B1-AF2F-D006AD795F71}"/>
            </a:ext>
          </a:extLst>
        </xdr:cNvPr>
        <xdr:cNvSpPr txBox="1"/>
      </xdr:nvSpPr>
      <xdr:spPr>
        <a:xfrm>
          <a:off x="12623800" y="1386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E3321DB-8B99-4342-A532-29830C58CB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D37E0D9C-AC3F-4D3C-88B5-083EDACFE10E}"/>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EFBA7F3-95C5-451E-AC75-CF64F52BC995}"/>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0EB18E7-F05A-4026-BE8B-C165E4BF798E}"/>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605CFD05-6097-4DD5-A468-AF6B06D67F67}"/>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91A183B9-8CD6-48A2-BD51-5CAEEF686245}"/>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25CD90D2-561F-4C4B-AEDC-50B4F1D84BB9}"/>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3E2C13A-B6F0-4418-84F4-4AFE59B4786B}"/>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DC6E70CF-8558-4B00-9B68-4FCB9AD5DF3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B28758F-948F-4DCE-84E2-BAC952C8112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FDB9E1E3-AF8C-41A1-8150-35217ED2643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211CD693-91F8-43FB-B1D8-02E53DAA741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2AEB79FC-0C53-4BBF-8628-67A47C1F924B}"/>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B7F67D4B-91E4-4900-BF53-06544E0A412D}"/>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5C41F8CA-A3D2-4C35-AB70-BD0AEEACF3D2}"/>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B358401-067B-4B49-90F4-AC1063BDABE2}"/>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74BF167C-3487-4133-B34D-44A338DFD1EC}"/>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C08E673-5C6D-48FD-90D6-BC0AF0A0DA7D}"/>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F1D057FC-FC7D-4943-88D0-2085DF59CBDE}"/>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57E3666A-0989-4799-9457-85CAF83366DE}"/>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E274F61-2F57-4886-AFAE-879322A50B8B}"/>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1D990E0C-E280-4105-8CB3-F18D8736F9F1}"/>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CD789294-25EF-4177-85B7-633586C20FC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2EBA89E2-C4AF-4BD3-A981-A05D3D4AE1C4}"/>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23B7DD21-2928-40D0-A25C-0E271CA34FAA}"/>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74A398C-FA61-4B9E-B166-86618F72E523}"/>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4D80EC4A-F4F8-45FD-8424-A1A0D7C381D6}"/>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65CF21B8-9A06-486A-A99B-3C871F0FD43E}"/>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C19294E-8549-4EFD-B26F-98B0168DCBE9}"/>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E2CA6DAA-CBC8-47EF-8558-831D256458B5}"/>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E9F321D2-84A1-45FE-9C0B-5FE77E1B3F81}"/>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A668CA1F-6969-4795-B82A-937EACEC9487}"/>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8AFB098E-3A7F-4A68-88FF-9ED31AB18B8A}"/>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9A6DD3A4-BD54-4EC9-B069-9FAA47223E8C}"/>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4B2EC0BF-AC95-4926-898C-FE64DA2E1FC7}"/>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17870BF-5A07-4820-81F9-58DC45F3B254}"/>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B3DA2E99-3F09-48F6-A3FE-B45F423DE313}"/>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CC9C7215-E74F-4F53-9DF6-B158C20DABF2}"/>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4EC6D9FE-4B09-44B2-A7DE-E3243E5809E3}"/>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A02CD2D3-EBB0-4CF2-A8E3-E86CD2EFEC75}"/>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73B1C985-17E6-45B9-8D07-6A8CE39AD84E}"/>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730AE44F-44C8-45FC-9498-B26824EA7AEA}"/>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69A8B88-5A50-4636-A6ED-C336A90A0B88}"/>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2FF74B37-6BE8-47C3-8F6E-F847B23611B3}"/>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7EE56C64-15C0-4C3E-87EE-D86FC62AB50E}"/>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18B9BD41-DCA8-4949-9461-FEBA75B0A209}"/>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9BA641C-C4BD-4F35-9CF1-C73BD5CB0E67}"/>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3F882968-3100-45E0-A649-A54C8FC3C1AF}"/>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136815</xdr:rowOff>
    </xdr:from>
    <xdr:to>
      <xdr:col>29</xdr:col>
      <xdr:colOff>127000</xdr:colOff>
      <xdr:row>17</xdr:row>
      <xdr:rowOff>152344</xdr:rowOff>
    </xdr:to>
    <xdr:cxnSp macro="">
      <xdr:nvCxnSpPr>
        <xdr:cNvPr id="50" name="直線コネクタ 49">
          <a:extLst>
            <a:ext uri="{FF2B5EF4-FFF2-40B4-BE49-F238E27FC236}">
              <a16:creationId xmlns:a16="http://schemas.microsoft.com/office/drawing/2014/main" id="{CBC3CD4A-BE32-4C7C-82B3-65BC97969FF4}"/>
            </a:ext>
          </a:extLst>
        </xdr:cNvPr>
        <xdr:cNvCxnSpPr/>
      </xdr:nvCxnSpPr>
      <xdr:spPr bwMode="auto">
        <a:xfrm flipV="1">
          <a:off x="5003800" y="3099090"/>
          <a:ext cx="647700" cy="1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87652</xdr:rowOff>
    </xdr:from>
    <xdr:ext cx="762000" cy="259045"/>
    <xdr:sp macro="" textlink="">
      <xdr:nvSpPr>
        <xdr:cNvPr id="51" name="人口1人当たり決算額の推移平均値テキスト130">
          <a:extLst>
            <a:ext uri="{FF2B5EF4-FFF2-40B4-BE49-F238E27FC236}">
              <a16:creationId xmlns:a16="http://schemas.microsoft.com/office/drawing/2014/main" id="{A3EDFC38-30D9-4399-A122-454E48B1E068}"/>
            </a:ext>
          </a:extLst>
        </xdr:cNvPr>
        <xdr:cNvSpPr txBox="1"/>
      </xdr:nvSpPr>
      <xdr:spPr>
        <a:xfrm>
          <a:off x="5740400" y="253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8441E7DC-779F-4154-810B-0FDEBB00C032}"/>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152344</xdr:rowOff>
    </xdr:from>
    <xdr:to>
      <xdr:col>26</xdr:col>
      <xdr:colOff>50800</xdr:colOff>
      <xdr:row>18</xdr:row>
      <xdr:rowOff>32207</xdr:rowOff>
    </xdr:to>
    <xdr:cxnSp macro="">
      <xdr:nvCxnSpPr>
        <xdr:cNvPr id="53" name="直線コネクタ 52">
          <a:extLst>
            <a:ext uri="{FF2B5EF4-FFF2-40B4-BE49-F238E27FC236}">
              <a16:creationId xmlns:a16="http://schemas.microsoft.com/office/drawing/2014/main" id="{9CF05481-C1A5-406E-8AF8-199480DFCEC4}"/>
            </a:ext>
          </a:extLst>
        </xdr:cNvPr>
        <xdr:cNvCxnSpPr/>
      </xdr:nvCxnSpPr>
      <xdr:spPr bwMode="auto">
        <a:xfrm flipV="1">
          <a:off x="4305300" y="3114619"/>
          <a:ext cx="698500" cy="51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54EC8B6E-9CE3-40E9-99AC-AE86883DABBC}"/>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29100</xdr:rowOff>
    </xdr:from>
    <xdr:ext cx="736600" cy="259045"/>
    <xdr:sp macro="" textlink="">
      <xdr:nvSpPr>
        <xdr:cNvPr id="55" name="テキスト ボックス 54">
          <a:extLst>
            <a:ext uri="{FF2B5EF4-FFF2-40B4-BE49-F238E27FC236}">
              <a16:creationId xmlns:a16="http://schemas.microsoft.com/office/drawing/2014/main" id="{8FD4F0A6-07DD-4860-A22A-86229CFB8B94}"/>
            </a:ext>
          </a:extLst>
        </xdr:cNvPr>
        <xdr:cNvSpPr txBox="1"/>
      </xdr:nvSpPr>
      <xdr:spPr>
        <a:xfrm>
          <a:off x="4622800" y="247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145860</xdr:rowOff>
    </xdr:from>
    <xdr:to>
      <xdr:col>22</xdr:col>
      <xdr:colOff>114300</xdr:colOff>
      <xdr:row>18</xdr:row>
      <xdr:rowOff>32207</xdr:rowOff>
    </xdr:to>
    <xdr:cxnSp macro="">
      <xdr:nvCxnSpPr>
        <xdr:cNvPr id="56" name="直線コネクタ 55">
          <a:extLst>
            <a:ext uri="{FF2B5EF4-FFF2-40B4-BE49-F238E27FC236}">
              <a16:creationId xmlns:a16="http://schemas.microsoft.com/office/drawing/2014/main" id="{68DB3778-17FA-405A-B985-4A46DDABB78A}"/>
            </a:ext>
          </a:extLst>
        </xdr:cNvPr>
        <xdr:cNvCxnSpPr/>
      </xdr:nvCxnSpPr>
      <xdr:spPr bwMode="auto">
        <a:xfrm>
          <a:off x="3606800" y="3108135"/>
          <a:ext cx="698500" cy="57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2C4EDC2C-5C2A-4F70-A49B-011A5B57F2D6}"/>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67474</xdr:rowOff>
    </xdr:from>
    <xdr:ext cx="762000" cy="259045"/>
    <xdr:sp macro="" textlink="">
      <xdr:nvSpPr>
        <xdr:cNvPr id="58" name="テキスト ボックス 57">
          <a:extLst>
            <a:ext uri="{FF2B5EF4-FFF2-40B4-BE49-F238E27FC236}">
              <a16:creationId xmlns:a16="http://schemas.microsoft.com/office/drawing/2014/main" id="{1CA398CF-62F8-4627-AFC3-CA4970C78327}"/>
            </a:ext>
          </a:extLst>
        </xdr:cNvPr>
        <xdr:cNvSpPr txBox="1"/>
      </xdr:nvSpPr>
      <xdr:spPr>
        <a:xfrm>
          <a:off x="3924300" y="251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145860</xdr:rowOff>
    </xdr:from>
    <xdr:to>
      <xdr:col>18</xdr:col>
      <xdr:colOff>177800</xdr:colOff>
      <xdr:row>18</xdr:row>
      <xdr:rowOff>24625</xdr:rowOff>
    </xdr:to>
    <xdr:cxnSp macro="">
      <xdr:nvCxnSpPr>
        <xdr:cNvPr id="59" name="直線コネクタ 58">
          <a:extLst>
            <a:ext uri="{FF2B5EF4-FFF2-40B4-BE49-F238E27FC236}">
              <a16:creationId xmlns:a16="http://schemas.microsoft.com/office/drawing/2014/main" id="{C25E41FD-C2FB-40F8-A0A5-73A8AB14BF2D}"/>
            </a:ext>
          </a:extLst>
        </xdr:cNvPr>
        <xdr:cNvCxnSpPr/>
      </xdr:nvCxnSpPr>
      <xdr:spPr bwMode="auto">
        <a:xfrm flipV="1">
          <a:off x="2908300" y="3108135"/>
          <a:ext cx="698500" cy="50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44508</xdr:rowOff>
    </xdr:from>
    <xdr:to>
      <xdr:col>19</xdr:col>
      <xdr:colOff>38100</xdr:colOff>
      <xdr:row>17</xdr:row>
      <xdr:rowOff>146108</xdr:rowOff>
    </xdr:to>
    <xdr:sp macro="" textlink="">
      <xdr:nvSpPr>
        <xdr:cNvPr id="60" name="フローチャート: 判断 59">
          <a:extLst>
            <a:ext uri="{FF2B5EF4-FFF2-40B4-BE49-F238E27FC236}">
              <a16:creationId xmlns:a16="http://schemas.microsoft.com/office/drawing/2014/main" id="{EF4447E8-6BBF-4819-8A38-BFD4F7A3FCCB}"/>
            </a:ext>
          </a:extLst>
        </xdr:cNvPr>
        <xdr:cNvSpPr/>
      </xdr:nvSpPr>
      <xdr:spPr bwMode="auto">
        <a:xfrm>
          <a:off x="3556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156285</xdr:rowOff>
    </xdr:from>
    <xdr:ext cx="762000" cy="259045"/>
    <xdr:sp macro="" textlink="">
      <xdr:nvSpPr>
        <xdr:cNvPr id="61" name="テキスト ボックス 60">
          <a:extLst>
            <a:ext uri="{FF2B5EF4-FFF2-40B4-BE49-F238E27FC236}">
              <a16:creationId xmlns:a16="http://schemas.microsoft.com/office/drawing/2014/main" id="{B9DE4B67-A94D-4589-8A21-28AF307C5DE9}"/>
            </a:ext>
          </a:extLst>
        </xdr:cNvPr>
        <xdr:cNvSpPr txBox="1"/>
      </xdr:nvSpPr>
      <xdr:spPr>
        <a:xfrm>
          <a:off x="3225800" y="277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67224</xdr:rowOff>
    </xdr:from>
    <xdr:to>
      <xdr:col>15</xdr:col>
      <xdr:colOff>101600</xdr:colOff>
      <xdr:row>17</xdr:row>
      <xdr:rowOff>168824</xdr:rowOff>
    </xdr:to>
    <xdr:sp macro="" textlink="">
      <xdr:nvSpPr>
        <xdr:cNvPr id="62" name="フローチャート: 判断 61">
          <a:extLst>
            <a:ext uri="{FF2B5EF4-FFF2-40B4-BE49-F238E27FC236}">
              <a16:creationId xmlns:a16="http://schemas.microsoft.com/office/drawing/2014/main" id="{6FE5ACF8-9829-46CC-97CA-D975A7451D0C}"/>
            </a:ext>
          </a:extLst>
        </xdr:cNvPr>
        <xdr:cNvSpPr/>
      </xdr:nvSpPr>
      <xdr:spPr bwMode="auto">
        <a:xfrm>
          <a:off x="2857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7551</xdr:rowOff>
    </xdr:from>
    <xdr:ext cx="762000" cy="259045"/>
    <xdr:sp macro="" textlink="">
      <xdr:nvSpPr>
        <xdr:cNvPr id="63" name="テキスト ボックス 62">
          <a:extLst>
            <a:ext uri="{FF2B5EF4-FFF2-40B4-BE49-F238E27FC236}">
              <a16:creationId xmlns:a16="http://schemas.microsoft.com/office/drawing/2014/main" id="{B980834C-A020-42AB-A452-5723423BE25F}"/>
            </a:ext>
          </a:extLst>
        </xdr:cNvPr>
        <xdr:cNvSpPr txBox="1"/>
      </xdr:nvSpPr>
      <xdr:spPr>
        <a:xfrm>
          <a:off x="2527300" y="279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2D236E6F-5C5F-4544-9447-C97EBF5FF38B}"/>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83D3DAB2-C79A-4080-83A8-90F326683222}"/>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F4A099C7-81F7-4B62-B558-4E3ABB8B9798}"/>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1DC1349C-748F-444B-9279-76E838B78448}"/>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5CB85D2E-1A89-4675-936A-80789974C146}"/>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86015</xdr:rowOff>
    </xdr:from>
    <xdr:to>
      <xdr:col>29</xdr:col>
      <xdr:colOff>177800</xdr:colOff>
      <xdr:row>18</xdr:row>
      <xdr:rowOff>16165</xdr:rowOff>
    </xdr:to>
    <xdr:sp macro="" textlink="">
      <xdr:nvSpPr>
        <xdr:cNvPr id="69" name="楕円 68">
          <a:extLst>
            <a:ext uri="{FF2B5EF4-FFF2-40B4-BE49-F238E27FC236}">
              <a16:creationId xmlns:a16="http://schemas.microsoft.com/office/drawing/2014/main" id="{D0CC250E-1D2F-4647-9B14-F92B7F05135B}"/>
            </a:ext>
          </a:extLst>
        </xdr:cNvPr>
        <xdr:cNvSpPr/>
      </xdr:nvSpPr>
      <xdr:spPr bwMode="auto">
        <a:xfrm>
          <a:off x="5600700" y="3048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58092</xdr:rowOff>
    </xdr:from>
    <xdr:ext cx="762000" cy="259045"/>
    <xdr:sp macro="" textlink="">
      <xdr:nvSpPr>
        <xdr:cNvPr id="70" name="人口1人当たり決算額の推移該当値テキスト130">
          <a:extLst>
            <a:ext uri="{FF2B5EF4-FFF2-40B4-BE49-F238E27FC236}">
              <a16:creationId xmlns:a16="http://schemas.microsoft.com/office/drawing/2014/main" id="{097A777E-F7F6-46CA-AF38-AC9ED5BF7EDD}"/>
            </a:ext>
          </a:extLst>
        </xdr:cNvPr>
        <xdr:cNvSpPr txBox="1"/>
      </xdr:nvSpPr>
      <xdr:spPr>
        <a:xfrm>
          <a:off x="5740400" y="30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101544</xdr:rowOff>
    </xdr:from>
    <xdr:to>
      <xdr:col>26</xdr:col>
      <xdr:colOff>101600</xdr:colOff>
      <xdr:row>18</xdr:row>
      <xdr:rowOff>31694</xdr:rowOff>
    </xdr:to>
    <xdr:sp macro="" textlink="">
      <xdr:nvSpPr>
        <xdr:cNvPr id="71" name="楕円 70">
          <a:extLst>
            <a:ext uri="{FF2B5EF4-FFF2-40B4-BE49-F238E27FC236}">
              <a16:creationId xmlns:a16="http://schemas.microsoft.com/office/drawing/2014/main" id="{FC42F36B-238B-4A2C-9733-4562D2DEA767}"/>
            </a:ext>
          </a:extLst>
        </xdr:cNvPr>
        <xdr:cNvSpPr/>
      </xdr:nvSpPr>
      <xdr:spPr bwMode="auto">
        <a:xfrm>
          <a:off x="4953000" y="3063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16471</xdr:rowOff>
    </xdr:from>
    <xdr:ext cx="736600" cy="259045"/>
    <xdr:sp macro="" textlink="">
      <xdr:nvSpPr>
        <xdr:cNvPr id="72" name="テキスト ボックス 71">
          <a:extLst>
            <a:ext uri="{FF2B5EF4-FFF2-40B4-BE49-F238E27FC236}">
              <a16:creationId xmlns:a16="http://schemas.microsoft.com/office/drawing/2014/main" id="{8B0890A3-D4D4-4A14-9371-A078C2F48F7D}"/>
            </a:ext>
          </a:extLst>
        </xdr:cNvPr>
        <xdr:cNvSpPr txBox="1"/>
      </xdr:nvSpPr>
      <xdr:spPr>
        <a:xfrm>
          <a:off x="4622800" y="315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152857</xdr:rowOff>
    </xdr:from>
    <xdr:to>
      <xdr:col>22</xdr:col>
      <xdr:colOff>165100</xdr:colOff>
      <xdr:row>18</xdr:row>
      <xdr:rowOff>83007</xdr:rowOff>
    </xdr:to>
    <xdr:sp macro="" textlink="">
      <xdr:nvSpPr>
        <xdr:cNvPr id="73" name="楕円 72">
          <a:extLst>
            <a:ext uri="{FF2B5EF4-FFF2-40B4-BE49-F238E27FC236}">
              <a16:creationId xmlns:a16="http://schemas.microsoft.com/office/drawing/2014/main" id="{BB2131B1-A329-46A1-B82A-D089E658924A}"/>
            </a:ext>
          </a:extLst>
        </xdr:cNvPr>
        <xdr:cNvSpPr/>
      </xdr:nvSpPr>
      <xdr:spPr bwMode="auto">
        <a:xfrm>
          <a:off x="4254500" y="3115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67784</xdr:rowOff>
    </xdr:from>
    <xdr:ext cx="762000" cy="259045"/>
    <xdr:sp macro="" textlink="">
      <xdr:nvSpPr>
        <xdr:cNvPr id="74" name="テキスト ボックス 73">
          <a:extLst>
            <a:ext uri="{FF2B5EF4-FFF2-40B4-BE49-F238E27FC236}">
              <a16:creationId xmlns:a16="http://schemas.microsoft.com/office/drawing/2014/main" id="{FD292492-5A4F-417B-AEBA-2DE3A6E8596C}"/>
            </a:ext>
          </a:extLst>
        </xdr:cNvPr>
        <xdr:cNvSpPr txBox="1"/>
      </xdr:nvSpPr>
      <xdr:spPr>
        <a:xfrm>
          <a:off x="3924300" y="320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95060</xdr:rowOff>
    </xdr:from>
    <xdr:to>
      <xdr:col>19</xdr:col>
      <xdr:colOff>38100</xdr:colOff>
      <xdr:row>18</xdr:row>
      <xdr:rowOff>25210</xdr:rowOff>
    </xdr:to>
    <xdr:sp macro="" textlink="">
      <xdr:nvSpPr>
        <xdr:cNvPr id="75" name="楕円 74">
          <a:extLst>
            <a:ext uri="{FF2B5EF4-FFF2-40B4-BE49-F238E27FC236}">
              <a16:creationId xmlns:a16="http://schemas.microsoft.com/office/drawing/2014/main" id="{599232C5-C01D-4A75-8542-5CF415388FA2}"/>
            </a:ext>
          </a:extLst>
        </xdr:cNvPr>
        <xdr:cNvSpPr/>
      </xdr:nvSpPr>
      <xdr:spPr bwMode="auto">
        <a:xfrm>
          <a:off x="3556000" y="3057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9987</xdr:rowOff>
    </xdr:from>
    <xdr:ext cx="762000" cy="259045"/>
    <xdr:sp macro="" textlink="">
      <xdr:nvSpPr>
        <xdr:cNvPr id="76" name="テキスト ボックス 75">
          <a:extLst>
            <a:ext uri="{FF2B5EF4-FFF2-40B4-BE49-F238E27FC236}">
              <a16:creationId xmlns:a16="http://schemas.microsoft.com/office/drawing/2014/main" id="{6ED4C343-7ABF-4B83-96BB-5750182C7620}"/>
            </a:ext>
          </a:extLst>
        </xdr:cNvPr>
        <xdr:cNvSpPr txBox="1"/>
      </xdr:nvSpPr>
      <xdr:spPr>
        <a:xfrm>
          <a:off x="3225800" y="3143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145275</xdr:rowOff>
    </xdr:from>
    <xdr:to>
      <xdr:col>15</xdr:col>
      <xdr:colOff>101600</xdr:colOff>
      <xdr:row>18</xdr:row>
      <xdr:rowOff>75425</xdr:rowOff>
    </xdr:to>
    <xdr:sp macro="" textlink="">
      <xdr:nvSpPr>
        <xdr:cNvPr id="77" name="楕円 76">
          <a:extLst>
            <a:ext uri="{FF2B5EF4-FFF2-40B4-BE49-F238E27FC236}">
              <a16:creationId xmlns:a16="http://schemas.microsoft.com/office/drawing/2014/main" id="{F58D8C79-9EE1-48EF-8F20-7F201C7AE9FE}"/>
            </a:ext>
          </a:extLst>
        </xdr:cNvPr>
        <xdr:cNvSpPr/>
      </xdr:nvSpPr>
      <xdr:spPr bwMode="auto">
        <a:xfrm>
          <a:off x="2857500" y="310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60202</xdr:rowOff>
    </xdr:from>
    <xdr:ext cx="762000" cy="259045"/>
    <xdr:sp macro="" textlink="">
      <xdr:nvSpPr>
        <xdr:cNvPr id="78" name="テキスト ボックス 77">
          <a:extLst>
            <a:ext uri="{FF2B5EF4-FFF2-40B4-BE49-F238E27FC236}">
              <a16:creationId xmlns:a16="http://schemas.microsoft.com/office/drawing/2014/main" id="{F862BC73-F9EF-4A8F-89E9-99E1C7C6DC6A}"/>
            </a:ext>
          </a:extLst>
        </xdr:cNvPr>
        <xdr:cNvSpPr txBox="1"/>
      </xdr:nvSpPr>
      <xdr:spPr>
        <a:xfrm>
          <a:off x="2527300" y="31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BC47EF76-A48A-4757-A1BB-66652F48404E}"/>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DBF43328-94E9-403E-81DE-49E0E6971666}"/>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AF5DB85E-313A-483C-97FA-F75298CA8DB3}"/>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2E39E5A5-57BF-4A18-AEF7-FF06B6706717}"/>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7C48D863-D883-4808-BE5B-5536772E57EC}"/>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F69086C9-0741-44EC-BB38-C09FC46B6E5C}"/>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AE7C6F2F-D115-4C3C-806D-C3A633FCA08B}"/>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ADB8193D-3363-4AFC-9410-0B3D5438C929}"/>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315DB369-050C-4944-96CB-CE03A682189E}"/>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155D529E-08F3-4E31-B7B7-9D8B4D08D7F2}"/>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C92F0A6B-A58F-48B5-BD62-1F57C381EA9D}"/>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B0836A8F-BE68-4508-AB25-2A9D02FF6A59}"/>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52E9CD3B-A6E5-48F6-B418-E3ACAB1A4D41}"/>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7E61A729-BB53-4ACC-95B0-0BBD55E618A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1E109896-E9CF-46EB-9AC3-F9AD65C5CE95}"/>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DE33A99E-9C8B-4E67-A6E5-6825A8BBFB23}"/>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50694279-FD4C-477E-8EA2-77CC9BB92788}"/>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1141A6F1-8F51-4040-B96A-0F732236F9D3}"/>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5602B35F-9AE2-4492-AE77-3F42910CE1E5}"/>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BB2BEE8D-3B9E-4CCF-B0A7-9D44F3C5D2EF}"/>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251ADD11-B0D8-4903-965A-0CFB459E4F79}"/>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894CAC55-CA6F-4E56-BE22-4B0F20425F47}"/>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C1EBC54E-C779-4B1F-844B-8C482448F1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47B236BE-FE7B-4204-8138-220CB5059C0A}"/>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86CADC98-43D2-491E-804F-AC59E75B0D61}"/>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27079002-26A2-4C9F-9B1C-3A965F756CA8}"/>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3DECB635-99DA-46A1-99A7-E3F2EBDCA68F}"/>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90D6A660-9407-46B3-8A8C-067B76CFADD1}"/>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18915328-6A99-4A57-ACC0-520A71032204}"/>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4C086C8B-87F7-4AA0-B8ED-B2A3628027F8}"/>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C3EA6BC2-36F5-4F9C-91A4-AF0E5EFDC05F}"/>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796BC30B-9E0C-43DD-A18D-CD4CD08BBA0D}"/>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65195273-1E5F-4AA6-AF33-A711E28582EF}"/>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919C603A-B1AC-4AE1-87B7-FA51A7982A01}"/>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4EAFACC2-C018-4C4A-A67E-A891D438DDEA}"/>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139295</xdr:rowOff>
    </xdr:from>
    <xdr:to>
      <xdr:col>29</xdr:col>
      <xdr:colOff>127000</xdr:colOff>
      <xdr:row>35</xdr:row>
      <xdr:rowOff>171838</xdr:rowOff>
    </xdr:to>
    <xdr:cxnSp macro="">
      <xdr:nvCxnSpPr>
        <xdr:cNvPr id="114" name="直線コネクタ 113">
          <a:extLst>
            <a:ext uri="{FF2B5EF4-FFF2-40B4-BE49-F238E27FC236}">
              <a16:creationId xmlns:a16="http://schemas.microsoft.com/office/drawing/2014/main" id="{36B75274-26D5-4CDF-AF8B-C09D489D7646}"/>
            </a:ext>
          </a:extLst>
        </xdr:cNvPr>
        <xdr:cNvCxnSpPr/>
      </xdr:nvCxnSpPr>
      <xdr:spPr bwMode="auto">
        <a:xfrm flipV="1">
          <a:off x="5003800" y="6749645"/>
          <a:ext cx="647700" cy="3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24078</xdr:rowOff>
    </xdr:from>
    <xdr:ext cx="762000" cy="259045"/>
    <xdr:sp macro="" textlink="">
      <xdr:nvSpPr>
        <xdr:cNvPr id="115" name="人口1人当たり決算額の推移平均値テキスト445">
          <a:extLst>
            <a:ext uri="{FF2B5EF4-FFF2-40B4-BE49-F238E27FC236}">
              <a16:creationId xmlns:a16="http://schemas.microsoft.com/office/drawing/2014/main" id="{3F39E642-B0EC-4EC6-8FE1-A0E58F7EC4A3}"/>
            </a:ext>
          </a:extLst>
        </xdr:cNvPr>
        <xdr:cNvSpPr txBox="1"/>
      </xdr:nvSpPr>
      <xdr:spPr>
        <a:xfrm>
          <a:off x="5740400" y="6977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9D0627D1-ECB5-47AA-A08C-8747BA5FFBE3}"/>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171838</xdr:rowOff>
    </xdr:from>
    <xdr:to>
      <xdr:col>26</xdr:col>
      <xdr:colOff>50800</xdr:colOff>
      <xdr:row>35</xdr:row>
      <xdr:rowOff>246623</xdr:rowOff>
    </xdr:to>
    <xdr:cxnSp macro="">
      <xdr:nvCxnSpPr>
        <xdr:cNvPr id="117" name="直線コネクタ 116">
          <a:extLst>
            <a:ext uri="{FF2B5EF4-FFF2-40B4-BE49-F238E27FC236}">
              <a16:creationId xmlns:a16="http://schemas.microsoft.com/office/drawing/2014/main" id="{93AF6497-7A57-4876-9158-9EA87D3BDCA7}"/>
            </a:ext>
          </a:extLst>
        </xdr:cNvPr>
        <xdr:cNvCxnSpPr/>
      </xdr:nvCxnSpPr>
      <xdr:spPr bwMode="auto">
        <a:xfrm flipV="1">
          <a:off x="4305300" y="6782188"/>
          <a:ext cx="698500" cy="74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7C074385-2EA0-4B0E-91AC-BB5568C442C6}"/>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164749</xdr:rowOff>
    </xdr:from>
    <xdr:ext cx="736600" cy="259045"/>
    <xdr:sp macro="" textlink="">
      <xdr:nvSpPr>
        <xdr:cNvPr id="119" name="テキスト ボックス 118">
          <a:extLst>
            <a:ext uri="{FF2B5EF4-FFF2-40B4-BE49-F238E27FC236}">
              <a16:creationId xmlns:a16="http://schemas.microsoft.com/office/drawing/2014/main" id="{B7DAF1F8-1439-4796-9761-0BBDDE8AD881}"/>
            </a:ext>
          </a:extLst>
        </xdr:cNvPr>
        <xdr:cNvSpPr txBox="1"/>
      </xdr:nvSpPr>
      <xdr:spPr>
        <a:xfrm>
          <a:off x="4622800" y="71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246623</xdr:rowOff>
    </xdr:from>
    <xdr:to>
      <xdr:col>22</xdr:col>
      <xdr:colOff>114300</xdr:colOff>
      <xdr:row>35</xdr:row>
      <xdr:rowOff>273255</xdr:rowOff>
    </xdr:to>
    <xdr:cxnSp macro="">
      <xdr:nvCxnSpPr>
        <xdr:cNvPr id="120" name="直線コネクタ 119">
          <a:extLst>
            <a:ext uri="{FF2B5EF4-FFF2-40B4-BE49-F238E27FC236}">
              <a16:creationId xmlns:a16="http://schemas.microsoft.com/office/drawing/2014/main" id="{803297DD-9FC3-490B-866A-7DBDBC53D6DE}"/>
            </a:ext>
          </a:extLst>
        </xdr:cNvPr>
        <xdr:cNvCxnSpPr/>
      </xdr:nvCxnSpPr>
      <xdr:spPr bwMode="auto">
        <a:xfrm flipV="1">
          <a:off x="3606800" y="6856973"/>
          <a:ext cx="698500" cy="26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7B2612E4-2265-478B-BA8A-07B2DA5FE312}"/>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7619</xdr:rowOff>
    </xdr:from>
    <xdr:ext cx="762000" cy="259045"/>
    <xdr:sp macro="" textlink="">
      <xdr:nvSpPr>
        <xdr:cNvPr id="122" name="テキスト ボックス 121">
          <a:extLst>
            <a:ext uri="{FF2B5EF4-FFF2-40B4-BE49-F238E27FC236}">
              <a16:creationId xmlns:a16="http://schemas.microsoft.com/office/drawing/2014/main" id="{FB0F204F-C2A6-4689-960E-BB4B9010B342}"/>
            </a:ext>
          </a:extLst>
        </xdr:cNvPr>
        <xdr:cNvSpPr txBox="1"/>
      </xdr:nvSpPr>
      <xdr:spPr>
        <a:xfrm>
          <a:off x="3924300" y="713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273255</xdr:rowOff>
    </xdr:from>
    <xdr:to>
      <xdr:col>18</xdr:col>
      <xdr:colOff>177800</xdr:colOff>
      <xdr:row>35</xdr:row>
      <xdr:rowOff>279640</xdr:rowOff>
    </xdr:to>
    <xdr:cxnSp macro="">
      <xdr:nvCxnSpPr>
        <xdr:cNvPr id="123" name="直線コネクタ 122">
          <a:extLst>
            <a:ext uri="{FF2B5EF4-FFF2-40B4-BE49-F238E27FC236}">
              <a16:creationId xmlns:a16="http://schemas.microsoft.com/office/drawing/2014/main" id="{1BF91179-1D8A-423F-9239-63E304D8C216}"/>
            </a:ext>
          </a:extLst>
        </xdr:cNvPr>
        <xdr:cNvCxnSpPr/>
      </xdr:nvCxnSpPr>
      <xdr:spPr bwMode="auto">
        <a:xfrm flipV="1">
          <a:off x="2908300" y="6883605"/>
          <a:ext cx="698500" cy="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72918</xdr:rowOff>
    </xdr:from>
    <xdr:to>
      <xdr:col>19</xdr:col>
      <xdr:colOff>38100</xdr:colOff>
      <xdr:row>37</xdr:row>
      <xdr:rowOff>174518</xdr:rowOff>
    </xdr:to>
    <xdr:sp macro="" textlink="">
      <xdr:nvSpPr>
        <xdr:cNvPr id="124" name="フローチャート: 判断 123">
          <a:extLst>
            <a:ext uri="{FF2B5EF4-FFF2-40B4-BE49-F238E27FC236}">
              <a16:creationId xmlns:a16="http://schemas.microsoft.com/office/drawing/2014/main" id="{47B6D425-ED09-4817-BB7F-86EA10B0E12A}"/>
            </a:ext>
          </a:extLst>
        </xdr:cNvPr>
        <xdr:cNvSpPr/>
      </xdr:nvSpPr>
      <xdr:spPr bwMode="auto">
        <a:xfrm>
          <a:off x="3556000" y="7197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159295</xdr:rowOff>
    </xdr:from>
    <xdr:ext cx="762000" cy="259045"/>
    <xdr:sp macro="" textlink="">
      <xdr:nvSpPr>
        <xdr:cNvPr id="125" name="テキスト ボックス 124">
          <a:extLst>
            <a:ext uri="{FF2B5EF4-FFF2-40B4-BE49-F238E27FC236}">
              <a16:creationId xmlns:a16="http://schemas.microsoft.com/office/drawing/2014/main" id="{305B0450-8412-468D-97AA-BC7B39B23360}"/>
            </a:ext>
          </a:extLst>
        </xdr:cNvPr>
        <xdr:cNvSpPr txBox="1"/>
      </xdr:nvSpPr>
      <xdr:spPr>
        <a:xfrm>
          <a:off x="3225800" y="7283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89067</xdr:rowOff>
    </xdr:from>
    <xdr:to>
      <xdr:col>15</xdr:col>
      <xdr:colOff>101600</xdr:colOff>
      <xdr:row>37</xdr:row>
      <xdr:rowOff>190667</xdr:rowOff>
    </xdr:to>
    <xdr:sp macro="" textlink="">
      <xdr:nvSpPr>
        <xdr:cNvPr id="126" name="フローチャート: 判断 125">
          <a:extLst>
            <a:ext uri="{FF2B5EF4-FFF2-40B4-BE49-F238E27FC236}">
              <a16:creationId xmlns:a16="http://schemas.microsoft.com/office/drawing/2014/main" id="{8B238987-33E7-4F04-B631-7EA4A94442C4}"/>
            </a:ext>
          </a:extLst>
        </xdr:cNvPr>
        <xdr:cNvSpPr/>
      </xdr:nvSpPr>
      <xdr:spPr bwMode="auto">
        <a:xfrm>
          <a:off x="2857500" y="7213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175444</xdr:rowOff>
    </xdr:from>
    <xdr:ext cx="762000" cy="259045"/>
    <xdr:sp macro="" textlink="">
      <xdr:nvSpPr>
        <xdr:cNvPr id="127" name="テキスト ボックス 126">
          <a:extLst>
            <a:ext uri="{FF2B5EF4-FFF2-40B4-BE49-F238E27FC236}">
              <a16:creationId xmlns:a16="http://schemas.microsoft.com/office/drawing/2014/main" id="{107CE881-E820-4B3D-881C-F6E8294D5F59}"/>
            </a:ext>
          </a:extLst>
        </xdr:cNvPr>
        <xdr:cNvSpPr txBox="1"/>
      </xdr:nvSpPr>
      <xdr:spPr>
        <a:xfrm>
          <a:off x="2527300" y="730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CCB87A53-B4B1-4E08-A450-5AB8DCED0C86}"/>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722C6C0D-7292-4E76-85D0-0ED44238F508}"/>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BDD86DA6-76F5-4EEA-B36C-367014068F12}"/>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9D5B5D46-6003-4098-9F20-5BB1CA82467B}"/>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48F92D1E-4F4B-42D4-9E81-0EC77F18A95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88495</xdr:rowOff>
    </xdr:from>
    <xdr:to>
      <xdr:col>29</xdr:col>
      <xdr:colOff>177800</xdr:colOff>
      <xdr:row>35</xdr:row>
      <xdr:rowOff>190095</xdr:rowOff>
    </xdr:to>
    <xdr:sp macro="" textlink="">
      <xdr:nvSpPr>
        <xdr:cNvPr id="133" name="楕円 132">
          <a:extLst>
            <a:ext uri="{FF2B5EF4-FFF2-40B4-BE49-F238E27FC236}">
              <a16:creationId xmlns:a16="http://schemas.microsoft.com/office/drawing/2014/main" id="{CAEED1FC-B92C-421E-BE9F-8C9C32CA1AC0}"/>
            </a:ext>
          </a:extLst>
        </xdr:cNvPr>
        <xdr:cNvSpPr/>
      </xdr:nvSpPr>
      <xdr:spPr bwMode="auto">
        <a:xfrm>
          <a:off x="5600700" y="6698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276472</xdr:rowOff>
    </xdr:from>
    <xdr:ext cx="762000" cy="259045"/>
    <xdr:sp macro="" textlink="">
      <xdr:nvSpPr>
        <xdr:cNvPr id="134" name="人口1人当たり決算額の推移該当値テキスト445">
          <a:extLst>
            <a:ext uri="{FF2B5EF4-FFF2-40B4-BE49-F238E27FC236}">
              <a16:creationId xmlns:a16="http://schemas.microsoft.com/office/drawing/2014/main" id="{792A7D55-A868-4AB6-8D72-58085A28A6FC}"/>
            </a:ext>
          </a:extLst>
        </xdr:cNvPr>
        <xdr:cNvSpPr txBox="1"/>
      </xdr:nvSpPr>
      <xdr:spPr>
        <a:xfrm>
          <a:off x="5740400" y="654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121038</xdr:rowOff>
    </xdr:from>
    <xdr:to>
      <xdr:col>26</xdr:col>
      <xdr:colOff>101600</xdr:colOff>
      <xdr:row>35</xdr:row>
      <xdr:rowOff>222638</xdr:rowOff>
    </xdr:to>
    <xdr:sp macro="" textlink="">
      <xdr:nvSpPr>
        <xdr:cNvPr id="135" name="楕円 134">
          <a:extLst>
            <a:ext uri="{FF2B5EF4-FFF2-40B4-BE49-F238E27FC236}">
              <a16:creationId xmlns:a16="http://schemas.microsoft.com/office/drawing/2014/main" id="{C433E589-DA7F-44CC-9596-68972B64D2A9}"/>
            </a:ext>
          </a:extLst>
        </xdr:cNvPr>
        <xdr:cNvSpPr/>
      </xdr:nvSpPr>
      <xdr:spPr bwMode="auto">
        <a:xfrm>
          <a:off x="4953000" y="6731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232815</xdr:rowOff>
    </xdr:from>
    <xdr:ext cx="736600" cy="259045"/>
    <xdr:sp macro="" textlink="">
      <xdr:nvSpPr>
        <xdr:cNvPr id="136" name="テキスト ボックス 135">
          <a:extLst>
            <a:ext uri="{FF2B5EF4-FFF2-40B4-BE49-F238E27FC236}">
              <a16:creationId xmlns:a16="http://schemas.microsoft.com/office/drawing/2014/main" id="{68503F8A-FDD5-4D89-8FF6-A5EB890D178D}"/>
            </a:ext>
          </a:extLst>
        </xdr:cNvPr>
        <xdr:cNvSpPr txBox="1"/>
      </xdr:nvSpPr>
      <xdr:spPr>
        <a:xfrm>
          <a:off x="4622800" y="650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195823</xdr:rowOff>
    </xdr:from>
    <xdr:to>
      <xdr:col>22</xdr:col>
      <xdr:colOff>165100</xdr:colOff>
      <xdr:row>35</xdr:row>
      <xdr:rowOff>297423</xdr:rowOff>
    </xdr:to>
    <xdr:sp macro="" textlink="">
      <xdr:nvSpPr>
        <xdr:cNvPr id="137" name="楕円 136">
          <a:extLst>
            <a:ext uri="{FF2B5EF4-FFF2-40B4-BE49-F238E27FC236}">
              <a16:creationId xmlns:a16="http://schemas.microsoft.com/office/drawing/2014/main" id="{FB18A09D-F4FE-438B-BCCE-6772B7451462}"/>
            </a:ext>
          </a:extLst>
        </xdr:cNvPr>
        <xdr:cNvSpPr/>
      </xdr:nvSpPr>
      <xdr:spPr bwMode="auto">
        <a:xfrm>
          <a:off x="4254500" y="680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307600</xdr:rowOff>
    </xdr:from>
    <xdr:ext cx="762000" cy="259045"/>
    <xdr:sp macro="" textlink="">
      <xdr:nvSpPr>
        <xdr:cNvPr id="138" name="テキスト ボックス 137">
          <a:extLst>
            <a:ext uri="{FF2B5EF4-FFF2-40B4-BE49-F238E27FC236}">
              <a16:creationId xmlns:a16="http://schemas.microsoft.com/office/drawing/2014/main" id="{BF8B8B89-9DA2-4855-9D94-97FD4C85F631}"/>
            </a:ext>
          </a:extLst>
        </xdr:cNvPr>
        <xdr:cNvSpPr txBox="1"/>
      </xdr:nvSpPr>
      <xdr:spPr>
        <a:xfrm>
          <a:off x="3924300" y="657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222455</xdr:rowOff>
    </xdr:from>
    <xdr:to>
      <xdr:col>19</xdr:col>
      <xdr:colOff>38100</xdr:colOff>
      <xdr:row>35</xdr:row>
      <xdr:rowOff>324055</xdr:rowOff>
    </xdr:to>
    <xdr:sp macro="" textlink="">
      <xdr:nvSpPr>
        <xdr:cNvPr id="139" name="楕円 138">
          <a:extLst>
            <a:ext uri="{FF2B5EF4-FFF2-40B4-BE49-F238E27FC236}">
              <a16:creationId xmlns:a16="http://schemas.microsoft.com/office/drawing/2014/main" id="{CE29146E-4AAD-4F7F-BC00-5FB6A212D3EC}"/>
            </a:ext>
          </a:extLst>
        </xdr:cNvPr>
        <xdr:cNvSpPr/>
      </xdr:nvSpPr>
      <xdr:spPr bwMode="auto">
        <a:xfrm>
          <a:off x="3556000" y="6832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334232</xdr:rowOff>
    </xdr:from>
    <xdr:ext cx="762000" cy="259045"/>
    <xdr:sp macro="" textlink="">
      <xdr:nvSpPr>
        <xdr:cNvPr id="140" name="テキスト ボックス 139">
          <a:extLst>
            <a:ext uri="{FF2B5EF4-FFF2-40B4-BE49-F238E27FC236}">
              <a16:creationId xmlns:a16="http://schemas.microsoft.com/office/drawing/2014/main" id="{2D3E8C20-200F-44E1-BDAD-09FE29DAD75C}"/>
            </a:ext>
          </a:extLst>
        </xdr:cNvPr>
        <xdr:cNvSpPr txBox="1"/>
      </xdr:nvSpPr>
      <xdr:spPr>
        <a:xfrm>
          <a:off x="3225800" y="660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228840</xdr:rowOff>
    </xdr:from>
    <xdr:to>
      <xdr:col>15</xdr:col>
      <xdr:colOff>101600</xdr:colOff>
      <xdr:row>35</xdr:row>
      <xdr:rowOff>330440</xdr:rowOff>
    </xdr:to>
    <xdr:sp macro="" textlink="">
      <xdr:nvSpPr>
        <xdr:cNvPr id="141" name="楕円 140">
          <a:extLst>
            <a:ext uri="{FF2B5EF4-FFF2-40B4-BE49-F238E27FC236}">
              <a16:creationId xmlns:a16="http://schemas.microsoft.com/office/drawing/2014/main" id="{2CA09E69-92D0-463E-A2D7-2698062603CC}"/>
            </a:ext>
          </a:extLst>
        </xdr:cNvPr>
        <xdr:cNvSpPr/>
      </xdr:nvSpPr>
      <xdr:spPr bwMode="auto">
        <a:xfrm>
          <a:off x="2857500" y="6839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340617</xdr:rowOff>
    </xdr:from>
    <xdr:ext cx="762000" cy="259045"/>
    <xdr:sp macro="" textlink="">
      <xdr:nvSpPr>
        <xdr:cNvPr id="142" name="テキスト ボックス 141">
          <a:extLst>
            <a:ext uri="{FF2B5EF4-FFF2-40B4-BE49-F238E27FC236}">
              <a16:creationId xmlns:a16="http://schemas.microsoft.com/office/drawing/2014/main" id="{F7C31C8E-1617-40AB-AC7C-C91167F44907}"/>
            </a:ext>
          </a:extLst>
        </xdr:cNvPr>
        <xdr:cNvSpPr txBox="1"/>
      </xdr:nvSpPr>
      <xdr:spPr>
        <a:xfrm>
          <a:off x="2527300" y="660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6295711-8370-4066-994E-5833AB7854A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EAC3057-2EAC-4213-B722-1B44775FB152}"/>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D5F0F55-B785-400A-989F-3DA530A9B8C2}"/>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CF847A8-A64D-4CCC-BA56-FA750F4C287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5F2B45B-997E-4D50-90F5-492E70411D3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CE8CE02-4073-4B86-AE79-3C437FA035D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3A4CA51-50F5-4B40-8C40-6E29460B2A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ED174B0-DE3A-4368-9A42-4A89F7FBDC5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613AFB-B93A-4D1A-9370-02B4016A2C1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A8E378B-14D7-4BE8-BFA3-C2E96AFAD876}"/>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9,267
9,165
98.75
6,251,001
6,036,905
213,376
3,643,073
6,953,092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81670F-4DA4-401B-BD9E-B9D1CD8F9A6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C995875-DEBE-4F03-A185-C800BD7744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A5CB7E0-07F9-4022-A10C-D42DF9B8700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E123945-CC0E-438D-9CAF-A78250BAC3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9247EBF-61B1-4272-8BFA-F51FEB83D55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7F02609-5A4F-4D3A-9309-242F9A9FA57E}"/>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2C4B72B1-D57E-44E1-858C-BB24D71717AA}"/>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E7711A28-2CE9-440B-92DA-94ED9818ADBE}"/>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C2F19965-4975-427F-8E99-9ABB7501CF5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30A686-100E-4E07-9D5F-678F6E80270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B913486-7309-46C6-BBBE-CA62B8E024A1}"/>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D04DACDB-4A89-49A1-A4DC-68D5CFE2B87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12BFCA31-A8BD-46C9-9197-C05A92313C2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2AF974FF-8D69-4F50-8BCB-5EA7CDE7A0A2}"/>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4BE542A-071A-4F06-8E5C-7788091F6EA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69DE1EC-58FF-4BAC-82E8-CFEDE4991CB3}"/>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7D539F-31F0-4661-B84C-D0C8B36D01B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23437B1E-10F8-4C9E-A1D0-FC40353686F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676BEE9-37A1-4625-8FFF-A0FE6AD8121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41993503-6274-4344-8151-2DA16E92CEA3}"/>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213F0DD-D33F-46D0-B487-F760E480A17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8B121306-A843-4F80-A4E9-764D93A8C576}"/>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DB4F903-1669-4A9A-BFCC-15B5965F14D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7D8A3360-FC83-4254-BE83-865B7F7D2D85}"/>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5C1E23E-8CA7-4DD9-B991-2D17A61F07C7}"/>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EE07FCBD-E32F-4A0E-92C3-FC3B21A0BB8E}"/>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9033951-76F0-4A9D-AE48-22C96EEECABA}"/>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8FEE545-37F5-4CC9-A75E-635F2BA46A4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3DB3FBA-678A-40B5-8C32-CD3A96BF9764}"/>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B507A61-CF6B-464A-8541-B101B0B23AB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7B5BB841-16FD-4B45-BA4B-9C605AB07952}"/>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56E2A42-987C-4665-A8D9-99DBBFCD53ED}"/>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95299D01-B012-463A-987C-B2D08FF73C48}"/>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7850BD1-BFB7-4248-873F-4EE981672344}"/>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C335D48D-8BA2-4620-BD10-F19F36B383E3}"/>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522DD16-3F6F-4762-BA76-4AD50C26BE69}"/>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9F9FEDBB-32C5-4F3F-A5F7-820B394367E6}"/>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DACB2751-7D83-4678-B32D-D946B91C4934}"/>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747BEA7E-BAE3-40F8-9C48-B70C05A752FF}"/>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5E82B471-1E6D-4EAC-B3B9-E7956930AA86}"/>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92383646-F27F-4F6A-BCE7-1116730806E5}"/>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E6BC84BB-52B0-4442-A51D-D9129AD2F4B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C9E3B9E9-A099-4755-AA40-1A100370BC93}"/>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2A83F3BE-02E4-40BB-9112-BF2769F41E6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A3BDF1E2-A150-4C66-B2E2-D1FBD8041026}"/>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177B39D1-EDF8-45F6-9838-005533A55E31}"/>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E23437A4-9829-4C68-8D61-2FA1EF9B4A8C}"/>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9963DCE7-4C3D-4D4F-9402-3521ED92B9E7}"/>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F7B3C4FE-3FD7-428C-996D-9B8CA074E0BC}"/>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107407</xdr:rowOff>
    </xdr:from>
    <xdr:to>
      <xdr:col>24</xdr:col>
      <xdr:colOff>63500</xdr:colOff>
      <xdr:row>36</xdr:row>
      <xdr:rowOff>164137</xdr:rowOff>
    </xdr:to>
    <xdr:cxnSp macro="">
      <xdr:nvCxnSpPr>
        <xdr:cNvPr id="61" name="直線コネクタ 60">
          <a:extLst>
            <a:ext uri="{FF2B5EF4-FFF2-40B4-BE49-F238E27FC236}">
              <a16:creationId xmlns:a16="http://schemas.microsoft.com/office/drawing/2014/main" id="{1C65C2BF-711F-44F6-A3A9-B5215E2CCA1A}"/>
            </a:ext>
          </a:extLst>
        </xdr:cNvPr>
        <xdr:cNvCxnSpPr/>
      </xdr:nvCxnSpPr>
      <xdr:spPr>
        <a:xfrm>
          <a:off x="3797300" y="6279607"/>
          <a:ext cx="838200" cy="5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23004</xdr:rowOff>
    </xdr:from>
    <xdr:ext cx="599010" cy="259045"/>
    <xdr:sp macro="" textlink="">
      <xdr:nvSpPr>
        <xdr:cNvPr id="62" name="人件費平均値テキスト">
          <a:extLst>
            <a:ext uri="{FF2B5EF4-FFF2-40B4-BE49-F238E27FC236}">
              <a16:creationId xmlns:a16="http://schemas.microsoft.com/office/drawing/2014/main" id="{0D89C003-0547-4692-A15E-A18F5921E28B}"/>
            </a:ext>
          </a:extLst>
        </xdr:cNvPr>
        <xdr:cNvSpPr txBox="1"/>
      </xdr:nvSpPr>
      <xdr:spPr>
        <a:xfrm>
          <a:off x="4686300" y="5852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D1A098E1-CB23-4CCD-A988-F0C96CCB956C}"/>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107407</xdr:rowOff>
    </xdr:from>
    <xdr:to>
      <xdr:col>19</xdr:col>
      <xdr:colOff>177800</xdr:colOff>
      <xdr:row>37</xdr:row>
      <xdr:rowOff>19845</xdr:rowOff>
    </xdr:to>
    <xdr:cxnSp macro="">
      <xdr:nvCxnSpPr>
        <xdr:cNvPr id="64" name="直線コネクタ 63">
          <a:extLst>
            <a:ext uri="{FF2B5EF4-FFF2-40B4-BE49-F238E27FC236}">
              <a16:creationId xmlns:a16="http://schemas.microsoft.com/office/drawing/2014/main" id="{E39B2A3A-1BAA-4A70-96B4-B1D2A362663E}"/>
            </a:ext>
          </a:extLst>
        </xdr:cNvPr>
        <xdr:cNvCxnSpPr/>
      </xdr:nvCxnSpPr>
      <xdr:spPr>
        <a:xfrm flipV="1">
          <a:off x="2908300" y="6279607"/>
          <a:ext cx="889000" cy="8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3C7C8B73-5E96-436E-9D52-AAC58DE3ED4F}"/>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126979</xdr:rowOff>
    </xdr:from>
    <xdr:ext cx="599010" cy="259045"/>
    <xdr:sp macro="" textlink="">
      <xdr:nvSpPr>
        <xdr:cNvPr id="66" name="テキスト ボックス 65">
          <a:extLst>
            <a:ext uri="{FF2B5EF4-FFF2-40B4-BE49-F238E27FC236}">
              <a16:creationId xmlns:a16="http://schemas.microsoft.com/office/drawing/2014/main" id="{39A0037C-7274-4694-9E9D-707C5A867BCA}"/>
            </a:ext>
          </a:extLst>
        </xdr:cNvPr>
        <xdr:cNvSpPr txBox="1"/>
      </xdr:nvSpPr>
      <xdr:spPr>
        <a:xfrm>
          <a:off x="3497795" y="578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145750</xdr:rowOff>
    </xdr:from>
    <xdr:to>
      <xdr:col>15</xdr:col>
      <xdr:colOff>50800</xdr:colOff>
      <xdr:row>37</xdr:row>
      <xdr:rowOff>19845</xdr:rowOff>
    </xdr:to>
    <xdr:cxnSp macro="">
      <xdr:nvCxnSpPr>
        <xdr:cNvPr id="67" name="直線コネクタ 66">
          <a:extLst>
            <a:ext uri="{FF2B5EF4-FFF2-40B4-BE49-F238E27FC236}">
              <a16:creationId xmlns:a16="http://schemas.microsoft.com/office/drawing/2014/main" id="{7ECA2367-0A9F-4135-ACE6-D8E51AE90B6A}"/>
            </a:ext>
          </a:extLst>
        </xdr:cNvPr>
        <xdr:cNvCxnSpPr/>
      </xdr:nvCxnSpPr>
      <xdr:spPr>
        <a:xfrm>
          <a:off x="2019300" y="6317950"/>
          <a:ext cx="889000" cy="4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4A6E40AA-65EC-44C3-A75B-AE7CEC49486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163029</xdr:rowOff>
    </xdr:from>
    <xdr:ext cx="599010" cy="259045"/>
    <xdr:sp macro="" textlink="">
      <xdr:nvSpPr>
        <xdr:cNvPr id="69" name="テキスト ボックス 68">
          <a:extLst>
            <a:ext uri="{FF2B5EF4-FFF2-40B4-BE49-F238E27FC236}">
              <a16:creationId xmlns:a16="http://schemas.microsoft.com/office/drawing/2014/main" id="{6D37D7ED-9B3F-4630-A508-45605B47EE54}"/>
            </a:ext>
          </a:extLst>
        </xdr:cNvPr>
        <xdr:cNvSpPr txBox="1"/>
      </xdr:nvSpPr>
      <xdr:spPr>
        <a:xfrm>
          <a:off x="2608795" y="5820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145750</xdr:rowOff>
    </xdr:from>
    <xdr:to>
      <xdr:col>10</xdr:col>
      <xdr:colOff>114300</xdr:colOff>
      <xdr:row>37</xdr:row>
      <xdr:rowOff>11394</xdr:rowOff>
    </xdr:to>
    <xdr:cxnSp macro="">
      <xdr:nvCxnSpPr>
        <xdr:cNvPr id="70" name="直線コネクタ 69">
          <a:extLst>
            <a:ext uri="{FF2B5EF4-FFF2-40B4-BE49-F238E27FC236}">
              <a16:creationId xmlns:a16="http://schemas.microsoft.com/office/drawing/2014/main" id="{003690F1-0921-490D-AB09-975383B317F8}"/>
            </a:ext>
          </a:extLst>
        </xdr:cNvPr>
        <xdr:cNvCxnSpPr/>
      </xdr:nvCxnSpPr>
      <xdr:spPr>
        <a:xfrm flipV="1">
          <a:off x="1130300" y="6317950"/>
          <a:ext cx="889000" cy="3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14224</xdr:rowOff>
    </xdr:from>
    <xdr:to>
      <xdr:col>10</xdr:col>
      <xdr:colOff>165100</xdr:colOff>
      <xdr:row>37</xdr:row>
      <xdr:rowOff>115824</xdr:rowOff>
    </xdr:to>
    <xdr:sp macro="" textlink="">
      <xdr:nvSpPr>
        <xdr:cNvPr id="71" name="フローチャート: 判断 70">
          <a:extLst>
            <a:ext uri="{FF2B5EF4-FFF2-40B4-BE49-F238E27FC236}">
              <a16:creationId xmlns:a16="http://schemas.microsoft.com/office/drawing/2014/main" id="{9AF11070-BF86-456B-9FEC-67515AD1A230}"/>
            </a:ext>
          </a:extLst>
        </xdr:cNvPr>
        <xdr:cNvSpPr/>
      </xdr:nvSpPr>
      <xdr:spPr>
        <a:xfrm>
          <a:off x="19685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106951</xdr:rowOff>
    </xdr:from>
    <xdr:ext cx="534377" cy="259045"/>
    <xdr:sp macro="" textlink="">
      <xdr:nvSpPr>
        <xdr:cNvPr id="72" name="テキスト ボックス 71">
          <a:extLst>
            <a:ext uri="{FF2B5EF4-FFF2-40B4-BE49-F238E27FC236}">
              <a16:creationId xmlns:a16="http://schemas.microsoft.com/office/drawing/2014/main" id="{EF7010F0-9C54-4E32-AB0C-416DDAF506A1}"/>
            </a:ext>
          </a:extLst>
        </xdr:cNvPr>
        <xdr:cNvSpPr txBox="1"/>
      </xdr:nvSpPr>
      <xdr:spPr>
        <a:xfrm>
          <a:off x="1752111" y="645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32093</xdr:rowOff>
    </xdr:from>
    <xdr:to>
      <xdr:col>6</xdr:col>
      <xdr:colOff>38100</xdr:colOff>
      <xdr:row>37</xdr:row>
      <xdr:rowOff>133693</xdr:rowOff>
    </xdr:to>
    <xdr:sp macro="" textlink="">
      <xdr:nvSpPr>
        <xdr:cNvPr id="73" name="フローチャート: 判断 72">
          <a:extLst>
            <a:ext uri="{FF2B5EF4-FFF2-40B4-BE49-F238E27FC236}">
              <a16:creationId xmlns:a16="http://schemas.microsoft.com/office/drawing/2014/main" id="{3B133D49-2748-47EC-B090-738182CDECF1}"/>
            </a:ext>
          </a:extLst>
        </xdr:cNvPr>
        <xdr:cNvSpPr/>
      </xdr:nvSpPr>
      <xdr:spPr>
        <a:xfrm>
          <a:off x="1079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124820</xdr:rowOff>
    </xdr:from>
    <xdr:ext cx="534377" cy="259045"/>
    <xdr:sp macro="" textlink="">
      <xdr:nvSpPr>
        <xdr:cNvPr id="74" name="テキスト ボックス 73">
          <a:extLst>
            <a:ext uri="{FF2B5EF4-FFF2-40B4-BE49-F238E27FC236}">
              <a16:creationId xmlns:a16="http://schemas.microsoft.com/office/drawing/2014/main" id="{4A467AC0-F0C5-4ED4-8187-7B95C693F460}"/>
            </a:ext>
          </a:extLst>
        </xdr:cNvPr>
        <xdr:cNvSpPr txBox="1"/>
      </xdr:nvSpPr>
      <xdr:spPr>
        <a:xfrm>
          <a:off x="863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583379E-A142-4990-9883-2C274102449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2BB01A3C-C854-4351-800E-BD31DBF86697}"/>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9AF6229-5FB2-4BBD-B81F-50225D96175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AA97A39C-60F3-42B9-BF1F-E31E245C868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63025B9-828F-4940-ABC2-626F5751B80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113337</xdr:rowOff>
    </xdr:from>
    <xdr:to>
      <xdr:col>24</xdr:col>
      <xdr:colOff>114300</xdr:colOff>
      <xdr:row>37</xdr:row>
      <xdr:rowOff>43487</xdr:rowOff>
    </xdr:to>
    <xdr:sp macro="" textlink="">
      <xdr:nvSpPr>
        <xdr:cNvPr id="80" name="楕円 79">
          <a:extLst>
            <a:ext uri="{FF2B5EF4-FFF2-40B4-BE49-F238E27FC236}">
              <a16:creationId xmlns:a16="http://schemas.microsoft.com/office/drawing/2014/main" id="{8DEB8583-56E7-41A8-85AA-785CB5DDC9A6}"/>
            </a:ext>
          </a:extLst>
        </xdr:cNvPr>
        <xdr:cNvSpPr/>
      </xdr:nvSpPr>
      <xdr:spPr>
        <a:xfrm>
          <a:off x="4584700" y="628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91764</xdr:rowOff>
    </xdr:from>
    <xdr:ext cx="599010" cy="259045"/>
    <xdr:sp macro="" textlink="">
      <xdr:nvSpPr>
        <xdr:cNvPr id="81" name="人件費該当値テキスト">
          <a:extLst>
            <a:ext uri="{FF2B5EF4-FFF2-40B4-BE49-F238E27FC236}">
              <a16:creationId xmlns:a16="http://schemas.microsoft.com/office/drawing/2014/main" id="{6B3F6B20-7DEA-4A7A-8199-BE4A269C134D}"/>
            </a:ext>
          </a:extLst>
        </xdr:cNvPr>
        <xdr:cNvSpPr txBox="1"/>
      </xdr:nvSpPr>
      <xdr:spPr>
        <a:xfrm>
          <a:off x="4686300" y="626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56607</xdr:rowOff>
    </xdr:from>
    <xdr:to>
      <xdr:col>20</xdr:col>
      <xdr:colOff>38100</xdr:colOff>
      <xdr:row>36</xdr:row>
      <xdr:rowOff>158207</xdr:rowOff>
    </xdr:to>
    <xdr:sp macro="" textlink="">
      <xdr:nvSpPr>
        <xdr:cNvPr id="82" name="楕円 81">
          <a:extLst>
            <a:ext uri="{FF2B5EF4-FFF2-40B4-BE49-F238E27FC236}">
              <a16:creationId xmlns:a16="http://schemas.microsoft.com/office/drawing/2014/main" id="{9ED1218E-20DC-4722-A2E7-AD7067554B34}"/>
            </a:ext>
          </a:extLst>
        </xdr:cNvPr>
        <xdr:cNvSpPr/>
      </xdr:nvSpPr>
      <xdr:spPr>
        <a:xfrm>
          <a:off x="3746500" y="62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149334</xdr:rowOff>
    </xdr:from>
    <xdr:ext cx="599010" cy="259045"/>
    <xdr:sp macro="" textlink="">
      <xdr:nvSpPr>
        <xdr:cNvPr id="83" name="テキスト ボックス 82">
          <a:extLst>
            <a:ext uri="{FF2B5EF4-FFF2-40B4-BE49-F238E27FC236}">
              <a16:creationId xmlns:a16="http://schemas.microsoft.com/office/drawing/2014/main" id="{184B59D1-56EF-4B9F-9A09-FA92C207CAC8}"/>
            </a:ext>
          </a:extLst>
        </xdr:cNvPr>
        <xdr:cNvSpPr txBox="1"/>
      </xdr:nvSpPr>
      <xdr:spPr>
        <a:xfrm>
          <a:off x="3497795" y="632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140495</xdr:rowOff>
    </xdr:from>
    <xdr:to>
      <xdr:col>15</xdr:col>
      <xdr:colOff>101600</xdr:colOff>
      <xdr:row>37</xdr:row>
      <xdr:rowOff>70645</xdr:rowOff>
    </xdr:to>
    <xdr:sp macro="" textlink="">
      <xdr:nvSpPr>
        <xdr:cNvPr id="84" name="楕円 83">
          <a:extLst>
            <a:ext uri="{FF2B5EF4-FFF2-40B4-BE49-F238E27FC236}">
              <a16:creationId xmlns:a16="http://schemas.microsoft.com/office/drawing/2014/main" id="{884F632F-30A4-45FB-A820-4FAE61909068}"/>
            </a:ext>
          </a:extLst>
        </xdr:cNvPr>
        <xdr:cNvSpPr/>
      </xdr:nvSpPr>
      <xdr:spPr>
        <a:xfrm>
          <a:off x="2857500" y="631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61772</xdr:rowOff>
    </xdr:from>
    <xdr:ext cx="534377" cy="259045"/>
    <xdr:sp macro="" textlink="">
      <xdr:nvSpPr>
        <xdr:cNvPr id="85" name="テキスト ボックス 84">
          <a:extLst>
            <a:ext uri="{FF2B5EF4-FFF2-40B4-BE49-F238E27FC236}">
              <a16:creationId xmlns:a16="http://schemas.microsoft.com/office/drawing/2014/main" id="{66EFCEC5-4FA3-4F09-B28B-85F3A55C8108}"/>
            </a:ext>
          </a:extLst>
        </xdr:cNvPr>
        <xdr:cNvSpPr txBox="1"/>
      </xdr:nvSpPr>
      <xdr:spPr>
        <a:xfrm>
          <a:off x="2641111" y="64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94950</xdr:rowOff>
    </xdr:from>
    <xdr:to>
      <xdr:col>10</xdr:col>
      <xdr:colOff>165100</xdr:colOff>
      <xdr:row>37</xdr:row>
      <xdr:rowOff>25100</xdr:rowOff>
    </xdr:to>
    <xdr:sp macro="" textlink="">
      <xdr:nvSpPr>
        <xdr:cNvPr id="86" name="楕円 85">
          <a:extLst>
            <a:ext uri="{FF2B5EF4-FFF2-40B4-BE49-F238E27FC236}">
              <a16:creationId xmlns:a16="http://schemas.microsoft.com/office/drawing/2014/main" id="{81EEE7F0-415F-4F84-9CD2-B4359F9DD78B}"/>
            </a:ext>
          </a:extLst>
        </xdr:cNvPr>
        <xdr:cNvSpPr/>
      </xdr:nvSpPr>
      <xdr:spPr>
        <a:xfrm>
          <a:off x="1968500" y="62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41627</xdr:rowOff>
    </xdr:from>
    <xdr:ext cx="599010" cy="259045"/>
    <xdr:sp macro="" textlink="">
      <xdr:nvSpPr>
        <xdr:cNvPr id="87" name="テキスト ボックス 86">
          <a:extLst>
            <a:ext uri="{FF2B5EF4-FFF2-40B4-BE49-F238E27FC236}">
              <a16:creationId xmlns:a16="http://schemas.microsoft.com/office/drawing/2014/main" id="{6E7CE71E-E4AA-4736-94BC-313147197725}"/>
            </a:ext>
          </a:extLst>
        </xdr:cNvPr>
        <xdr:cNvSpPr txBox="1"/>
      </xdr:nvSpPr>
      <xdr:spPr>
        <a:xfrm>
          <a:off x="1719795" y="604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132044</xdr:rowOff>
    </xdr:from>
    <xdr:to>
      <xdr:col>6</xdr:col>
      <xdr:colOff>38100</xdr:colOff>
      <xdr:row>37</xdr:row>
      <xdr:rowOff>62194</xdr:rowOff>
    </xdr:to>
    <xdr:sp macro="" textlink="">
      <xdr:nvSpPr>
        <xdr:cNvPr id="88" name="楕円 87">
          <a:extLst>
            <a:ext uri="{FF2B5EF4-FFF2-40B4-BE49-F238E27FC236}">
              <a16:creationId xmlns:a16="http://schemas.microsoft.com/office/drawing/2014/main" id="{2592C38E-DC05-4E9E-AEC1-D8BD95E79AB6}"/>
            </a:ext>
          </a:extLst>
        </xdr:cNvPr>
        <xdr:cNvSpPr/>
      </xdr:nvSpPr>
      <xdr:spPr>
        <a:xfrm>
          <a:off x="1079500" y="630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78721</xdr:rowOff>
    </xdr:from>
    <xdr:ext cx="534377" cy="259045"/>
    <xdr:sp macro="" textlink="">
      <xdr:nvSpPr>
        <xdr:cNvPr id="89" name="テキスト ボックス 88">
          <a:extLst>
            <a:ext uri="{FF2B5EF4-FFF2-40B4-BE49-F238E27FC236}">
              <a16:creationId xmlns:a16="http://schemas.microsoft.com/office/drawing/2014/main" id="{5B340619-0FC4-4D4C-B123-3C1BAED56494}"/>
            </a:ext>
          </a:extLst>
        </xdr:cNvPr>
        <xdr:cNvSpPr txBox="1"/>
      </xdr:nvSpPr>
      <xdr:spPr>
        <a:xfrm>
          <a:off x="863111" y="607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B1A8DCAA-B715-49E9-AFC4-6A8E65CF375D}"/>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1192E1B0-3B9B-435A-8BD0-F4990FABB506}"/>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E040EA0A-1EB6-4824-9142-8F2108539875}"/>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41A00600-157C-48FB-AD94-336B4873370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A29CCB75-6AA6-4FFA-9FB1-FC7D96946F2D}"/>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DF1AA40-9645-425F-943C-0E8B29A1027E}"/>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21912DC4-0DBF-4BB5-BD3D-CEFD630E4AD4}"/>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C1BC44E7-F59A-48EC-9D1B-3F23C8A91EB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55160629-4D60-4DAD-89C3-7DF33196192D}"/>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91B68D99-EEC6-417A-8F4C-D55F63764AD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E50350B4-E2FE-49BE-A923-9F3F4A3D7F84}"/>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7BD1B4E5-8D2A-4FD4-9F63-1AE8FB388E73}"/>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7D1C03BF-92E0-423A-8DB8-7D34BE0C9CFB}"/>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91C96282-3890-4B63-97DC-489385CDF3AC}"/>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EA4AEB6F-865A-4BB4-99F3-AB0EFFB1CF0B}"/>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A03432F7-40BF-4CAA-BA45-4122B20514D1}"/>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3084C563-E3D5-4F63-BD41-B3932CD73FE8}"/>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1F3DB3AE-5BC1-4F90-A941-5EC3291FFC97}"/>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AE4186D2-C10E-439D-A896-4641D0CC9F1E}"/>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75F5DF93-BDEA-48E7-BD35-7C387481FA23}"/>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28ADB5C6-32A1-4B39-B515-C6CABABAFD8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E64E3257-9B7A-483D-975D-6A59435A29B1}"/>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9CB89B00-9ACD-487D-A1C6-A178EBC6A40B}"/>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FF8B6F75-FFCD-4B95-ADE8-32558DAA2115}"/>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2D190726-EF82-454C-8FAB-8AED7D56ABD6}"/>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32B08DED-CFD2-48F8-8BF7-DBA3EB0A7883}"/>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A6642050-49EB-48A2-9F46-07E3A4D408B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9EBE5381-8AFA-4ABC-9AB2-B50C6981405A}"/>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14065</xdr:rowOff>
    </xdr:from>
    <xdr:to>
      <xdr:col>24</xdr:col>
      <xdr:colOff>63500</xdr:colOff>
      <xdr:row>58</xdr:row>
      <xdr:rowOff>23409</xdr:rowOff>
    </xdr:to>
    <xdr:cxnSp macro="">
      <xdr:nvCxnSpPr>
        <xdr:cNvPr id="118" name="直線コネクタ 117">
          <a:extLst>
            <a:ext uri="{FF2B5EF4-FFF2-40B4-BE49-F238E27FC236}">
              <a16:creationId xmlns:a16="http://schemas.microsoft.com/office/drawing/2014/main" id="{B82D4D47-74FE-4C36-B1BC-053E1884E694}"/>
            </a:ext>
          </a:extLst>
        </xdr:cNvPr>
        <xdr:cNvCxnSpPr/>
      </xdr:nvCxnSpPr>
      <xdr:spPr>
        <a:xfrm flipV="1">
          <a:off x="3797300" y="9958165"/>
          <a:ext cx="838200" cy="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75558</xdr:rowOff>
    </xdr:from>
    <xdr:ext cx="599010" cy="259045"/>
    <xdr:sp macro="" textlink="">
      <xdr:nvSpPr>
        <xdr:cNvPr id="119" name="物件費平均値テキスト">
          <a:extLst>
            <a:ext uri="{FF2B5EF4-FFF2-40B4-BE49-F238E27FC236}">
              <a16:creationId xmlns:a16="http://schemas.microsoft.com/office/drawing/2014/main" id="{55E74F75-49F8-453F-81AC-8F290CA14E6F}"/>
            </a:ext>
          </a:extLst>
        </xdr:cNvPr>
        <xdr:cNvSpPr txBox="1"/>
      </xdr:nvSpPr>
      <xdr:spPr>
        <a:xfrm>
          <a:off x="4686300" y="9676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9CE59EC-CDBB-40A3-B4DE-541A873704BD}"/>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23409</xdr:rowOff>
    </xdr:from>
    <xdr:to>
      <xdr:col>19</xdr:col>
      <xdr:colOff>177800</xdr:colOff>
      <xdr:row>58</xdr:row>
      <xdr:rowOff>26870</xdr:rowOff>
    </xdr:to>
    <xdr:cxnSp macro="">
      <xdr:nvCxnSpPr>
        <xdr:cNvPr id="121" name="直線コネクタ 120">
          <a:extLst>
            <a:ext uri="{FF2B5EF4-FFF2-40B4-BE49-F238E27FC236}">
              <a16:creationId xmlns:a16="http://schemas.microsoft.com/office/drawing/2014/main" id="{20F5C3F0-5BC0-4C2B-9E56-90900EBE8C27}"/>
            </a:ext>
          </a:extLst>
        </xdr:cNvPr>
        <xdr:cNvCxnSpPr/>
      </xdr:nvCxnSpPr>
      <xdr:spPr>
        <a:xfrm flipV="1">
          <a:off x="2908300" y="9967509"/>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C168A844-E322-42B1-B804-9195A63AA29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27719</xdr:rowOff>
    </xdr:from>
    <xdr:ext cx="599010" cy="259045"/>
    <xdr:sp macro="" textlink="">
      <xdr:nvSpPr>
        <xdr:cNvPr id="123" name="テキスト ボックス 122">
          <a:extLst>
            <a:ext uri="{FF2B5EF4-FFF2-40B4-BE49-F238E27FC236}">
              <a16:creationId xmlns:a16="http://schemas.microsoft.com/office/drawing/2014/main" id="{A59B8A50-BA3E-401A-A4E3-F915E668ED84}"/>
            </a:ext>
          </a:extLst>
        </xdr:cNvPr>
        <xdr:cNvSpPr txBox="1"/>
      </xdr:nvSpPr>
      <xdr:spPr>
        <a:xfrm>
          <a:off x="3497795" y="962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26870</xdr:rowOff>
    </xdr:from>
    <xdr:to>
      <xdr:col>15</xdr:col>
      <xdr:colOff>50800</xdr:colOff>
      <xdr:row>58</xdr:row>
      <xdr:rowOff>70463</xdr:rowOff>
    </xdr:to>
    <xdr:cxnSp macro="">
      <xdr:nvCxnSpPr>
        <xdr:cNvPr id="124" name="直線コネクタ 123">
          <a:extLst>
            <a:ext uri="{FF2B5EF4-FFF2-40B4-BE49-F238E27FC236}">
              <a16:creationId xmlns:a16="http://schemas.microsoft.com/office/drawing/2014/main" id="{CB57C1D8-B3C1-48E4-8D7B-A6614287CE92}"/>
            </a:ext>
          </a:extLst>
        </xdr:cNvPr>
        <xdr:cNvCxnSpPr/>
      </xdr:nvCxnSpPr>
      <xdr:spPr>
        <a:xfrm flipV="1">
          <a:off x="2019300" y="9970970"/>
          <a:ext cx="889000" cy="4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5912DC8B-1EEE-41CD-A9F8-88DCFE640BD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35913</xdr:rowOff>
    </xdr:from>
    <xdr:ext cx="599010" cy="259045"/>
    <xdr:sp macro="" textlink="">
      <xdr:nvSpPr>
        <xdr:cNvPr id="126" name="テキスト ボックス 125">
          <a:extLst>
            <a:ext uri="{FF2B5EF4-FFF2-40B4-BE49-F238E27FC236}">
              <a16:creationId xmlns:a16="http://schemas.microsoft.com/office/drawing/2014/main" id="{28EB70E0-EC86-489D-B92E-28811CC3CFB4}"/>
            </a:ext>
          </a:extLst>
        </xdr:cNvPr>
        <xdr:cNvSpPr txBox="1"/>
      </xdr:nvSpPr>
      <xdr:spPr>
        <a:xfrm>
          <a:off x="2608795" y="963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70463</xdr:rowOff>
    </xdr:from>
    <xdr:to>
      <xdr:col>10</xdr:col>
      <xdr:colOff>114300</xdr:colOff>
      <xdr:row>58</xdr:row>
      <xdr:rowOff>85143</xdr:rowOff>
    </xdr:to>
    <xdr:cxnSp macro="">
      <xdr:nvCxnSpPr>
        <xdr:cNvPr id="127" name="直線コネクタ 126">
          <a:extLst>
            <a:ext uri="{FF2B5EF4-FFF2-40B4-BE49-F238E27FC236}">
              <a16:creationId xmlns:a16="http://schemas.microsoft.com/office/drawing/2014/main" id="{50FADCE4-F1F5-4102-BCBB-FF545458F9CD}"/>
            </a:ext>
          </a:extLst>
        </xdr:cNvPr>
        <xdr:cNvCxnSpPr/>
      </xdr:nvCxnSpPr>
      <xdr:spPr>
        <a:xfrm flipV="1">
          <a:off x="1130300" y="10014563"/>
          <a:ext cx="8890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152689</xdr:rowOff>
    </xdr:from>
    <xdr:to>
      <xdr:col>10</xdr:col>
      <xdr:colOff>165100</xdr:colOff>
      <xdr:row>58</xdr:row>
      <xdr:rowOff>82839</xdr:rowOff>
    </xdr:to>
    <xdr:sp macro="" textlink="">
      <xdr:nvSpPr>
        <xdr:cNvPr id="128" name="フローチャート: 判断 127">
          <a:extLst>
            <a:ext uri="{FF2B5EF4-FFF2-40B4-BE49-F238E27FC236}">
              <a16:creationId xmlns:a16="http://schemas.microsoft.com/office/drawing/2014/main" id="{7671B767-FDDD-471F-A9D2-D2ACFBBD29C0}"/>
            </a:ext>
          </a:extLst>
        </xdr:cNvPr>
        <xdr:cNvSpPr/>
      </xdr:nvSpPr>
      <xdr:spPr>
        <a:xfrm>
          <a:off x="1968500" y="992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99366</xdr:rowOff>
    </xdr:from>
    <xdr:ext cx="534377" cy="259045"/>
    <xdr:sp macro="" textlink="">
      <xdr:nvSpPr>
        <xdr:cNvPr id="129" name="テキスト ボックス 128">
          <a:extLst>
            <a:ext uri="{FF2B5EF4-FFF2-40B4-BE49-F238E27FC236}">
              <a16:creationId xmlns:a16="http://schemas.microsoft.com/office/drawing/2014/main" id="{F9D38229-A310-457D-943F-DC890D7437DC}"/>
            </a:ext>
          </a:extLst>
        </xdr:cNvPr>
        <xdr:cNvSpPr txBox="1"/>
      </xdr:nvSpPr>
      <xdr:spPr>
        <a:xfrm>
          <a:off x="1752111" y="970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163002</xdr:rowOff>
    </xdr:from>
    <xdr:to>
      <xdr:col>6</xdr:col>
      <xdr:colOff>38100</xdr:colOff>
      <xdr:row>58</xdr:row>
      <xdr:rowOff>93152</xdr:rowOff>
    </xdr:to>
    <xdr:sp macro="" textlink="">
      <xdr:nvSpPr>
        <xdr:cNvPr id="130" name="フローチャート: 判断 129">
          <a:extLst>
            <a:ext uri="{FF2B5EF4-FFF2-40B4-BE49-F238E27FC236}">
              <a16:creationId xmlns:a16="http://schemas.microsoft.com/office/drawing/2014/main" id="{BA788728-7DED-4AEE-8CC1-59DBAB4DBD6A}"/>
            </a:ext>
          </a:extLst>
        </xdr:cNvPr>
        <xdr:cNvSpPr/>
      </xdr:nvSpPr>
      <xdr:spPr>
        <a:xfrm>
          <a:off x="1079500" y="993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109679</xdr:rowOff>
    </xdr:from>
    <xdr:ext cx="534377" cy="259045"/>
    <xdr:sp macro="" textlink="">
      <xdr:nvSpPr>
        <xdr:cNvPr id="131" name="テキスト ボックス 130">
          <a:extLst>
            <a:ext uri="{FF2B5EF4-FFF2-40B4-BE49-F238E27FC236}">
              <a16:creationId xmlns:a16="http://schemas.microsoft.com/office/drawing/2014/main" id="{22207DB8-5268-4881-AE20-D95A3C40F02F}"/>
            </a:ext>
          </a:extLst>
        </xdr:cNvPr>
        <xdr:cNvSpPr txBox="1"/>
      </xdr:nvSpPr>
      <xdr:spPr>
        <a:xfrm>
          <a:off x="863111" y="971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3A183E88-3187-42A4-980F-EC856939004D}"/>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5FBFDEA1-3B14-47C9-92BB-65ECFB136D4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15EFDC35-0066-4718-8807-28384DA70CB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214ABB82-A43A-445B-97B2-488D3BBAD81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7FC4A76D-8021-46E1-8A49-87FFA30B771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134715</xdr:rowOff>
    </xdr:from>
    <xdr:to>
      <xdr:col>24</xdr:col>
      <xdr:colOff>114300</xdr:colOff>
      <xdr:row>58</xdr:row>
      <xdr:rowOff>64865</xdr:rowOff>
    </xdr:to>
    <xdr:sp macro="" textlink="">
      <xdr:nvSpPr>
        <xdr:cNvPr id="137" name="楕円 136">
          <a:extLst>
            <a:ext uri="{FF2B5EF4-FFF2-40B4-BE49-F238E27FC236}">
              <a16:creationId xmlns:a16="http://schemas.microsoft.com/office/drawing/2014/main" id="{F6D8E00D-B404-417A-8256-E17E8624EB5A}"/>
            </a:ext>
          </a:extLst>
        </xdr:cNvPr>
        <xdr:cNvSpPr/>
      </xdr:nvSpPr>
      <xdr:spPr>
        <a:xfrm>
          <a:off x="4584700" y="990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49642</xdr:rowOff>
    </xdr:from>
    <xdr:ext cx="599010" cy="259045"/>
    <xdr:sp macro="" textlink="">
      <xdr:nvSpPr>
        <xdr:cNvPr id="138" name="物件費該当値テキスト">
          <a:extLst>
            <a:ext uri="{FF2B5EF4-FFF2-40B4-BE49-F238E27FC236}">
              <a16:creationId xmlns:a16="http://schemas.microsoft.com/office/drawing/2014/main" id="{2703BBDF-1AFC-407E-BC0D-ADD97E653230}"/>
            </a:ext>
          </a:extLst>
        </xdr:cNvPr>
        <xdr:cNvSpPr txBox="1"/>
      </xdr:nvSpPr>
      <xdr:spPr>
        <a:xfrm>
          <a:off x="4686300" y="98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144059</xdr:rowOff>
    </xdr:from>
    <xdr:to>
      <xdr:col>20</xdr:col>
      <xdr:colOff>38100</xdr:colOff>
      <xdr:row>58</xdr:row>
      <xdr:rowOff>74209</xdr:rowOff>
    </xdr:to>
    <xdr:sp macro="" textlink="">
      <xdr:nvSpPr>
        <xdr:cNvPr id="139" name="楕円 138">
          <a:extLst>
            <a:ext uri="{FF2B5EF4-FFF2-40B4-BE49-F238E27FC236}">
              <a16:creationId xmlns:a16="http://schemas.microsoft.com/office/drawing/2014/main" id="{57A5BF05-AF5E-4134-870E-E45B0E5CE08C}"/>
            </a:ext>
          </a:extLst>
        </xdr:cNvPr>
        <xdr:cNvSpPr/>
      </xdr:nvSpPr>
      <xdr:spPr>
        <a:xfrm>
          <a:off x="3746500" y="991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65336</xdr:rowOff>
    </xdr:from>
    <xdr:ext cx="599010" cy="259045"/>
    <xdr:sp macro="" textlink="">
      <xdr:nvSpPr>
        <xdr:cNvPr id="140" name="テキスト ボックス 139">
          <a:extLst>
            <a:ext uri="{FF2B5EF4-FFF2-40B4-BE49-F238E27FC236}">
              <a16:creationId xmlns:a16="http://schemas.microsoft.com/office/drawing/2014/main" id="{CD609105-2785-4725-B1FF-87C1B33C08BB}"/>
            </a:ext>
          </a:extLst>
        </xdr:cNvPr>
        <xdr:cNvSpPr txBox="1"/>
      </xdr:nvSpPr>
      <xdr:spPr>
        <a:xfrm>
          <a:off x="3497795" y="1000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147520</xdr:rowOff>
    </xdr:from>
    <xdr:to>
      <xdr:col>15</xdr:col>
      <xdr:colOff>101600</xdr:colOff>
      <xdr:row>58</xdr:row>
      <xdr:rowOff>77670</xdr:rowOff>
    </xdr:to>
    <xdr:sp macro="" textlink="">
      <xdr:nvSpPr>
        <xdr:cNvPr id="141" name="楕円 140">
          <a:extLst>
            <a:ext uri="{FF2B5EF4-FFF2-40B4-BE49-F238E27FC236}">
              <a16:creationId xmlns:a16="http://schemas.microsoft.com/office/drawing/2014/main" id="{C8B339C1-4B22-4CCB-97F7-6CA157C79DBE}"/>
            </a:ext>
          </a:extLst>
        </xdr:cNvPr>
        <xdr:cNvSpPr/>
      </xdr:nvSpPr>
      <xdr:spPr>
        <a:xfrm>
          <a:off x="2857500" y="99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68797</xdr:rowOff>
    </xdr:from>
    <xdr:ext cx="534377" cy="259045"/>
    <xdr:sp macro="" textlink="">
      <xdr:nvSpPr>
        <xdr:cNvPr id="142" name="テキスト ボックス 141">
          <a:extLst>
            <a:ext uri="{FF2B5EF4-FFF2-40B4-BE49-F238E27FC236}">
              <a16:creationId xmlns:a16="http://schemas.microsoft.com/office/drawing/2014/main" id="{B87E8F00-37EA-454F-93B1-112B1089D05C}"/>
            </a:ext>
          </a:extLst>
        </xdr:cNvPr>
        <xdr:cNvSpPr txBox="1"/>
      </xdr:nvSpPr>
      <xdr:spPr>
        <a:xfrm>
          <a:off x="2641111" y="1001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19663</xdr:rowOff>
    </xdr:from>
    <xdr:to>
      <xdr:col>10</xdr:col>
      <xdr:colOff>165100</xdr:colOff>
      <xdr:row>58</xdr:row>
      <xdr:rowOff>121263</xdr:rowOff>
    </xdr:to>
    <xdr:sp macro="" textlink="">
      <xdr:nvSpPr>
        <xdr:cNvPr id="143" name="楕円 142">
          <a:extLst>
            <a:ext uri="{FF2B5EF4-FFF2-40B4-BE49-F238E27FC236}">
              <a16:creationId xmlns:a16="http://schemas.microsoft.com/office/drawing/2014/main" id="{D3D07B9D-6013-4583-9673-85BC47039B64}"/>
            </a:ext>
          </a:extLst>
        </xdr:cNvPr>
        <xdr:cNvSpPr/>
      </xdr:nvSpPr>
      <xdr:spPr>
        <a:xfrm>
          <a:off x="1968500" y="996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112390</xdr:rowOff>
    </xdr:from>
    <xdr:ext cx="534377" cy="259045"/>
    <xdr:sp macro="" textlink="">
      <xdr:nvSpPr>
        <xdr:cNvPr id="144" name="テキスト ボックス 143">
          <a:extLst>
            <a:ext uri="{FF2B5EF4-FFF2-40B4-BE49-F238E27FC236}">
              <a16:creationId xmlns:a16="http://schemas.microsoft.com/office/drawing/2014/main" id="{118A991B-1DC5-482A-A537-6355CB691203}"/>
            </a:ext>
          </a:extLst>
        </xdr:cNvPr>
        <xdr:cNvSpPr txBox="1"/>
      </xdr:nvSpPr>
      <xdr:spPr>
        <a:xfrm>
          <a:off x="1752111" y="1005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34343</xdr:rowOff>
    </xdr:from>
    <xdr:to>
      <xdr:col>6</xdr:col>
      <xdr:colOff>38100</xdr:colOff>
      <xdr:row>58</xdr:row>
      <xdr:rowOff>135943</xdr:rowOff>
    </xdr:to>
    <xdr:sp macro="" textlink="">
      <xdr:nvSpPr>
        <xdr:cNvPr id="145" name="楕円 144">
          <a:extLst>
            <a:ext uri="{FF2B5EF4-FFF2-40B4-BE49-F238E27FC236}">
              <a16:creationId xmlns:a16="http://schemas.microsoft.com/office/drawing/2014/main" id="{6CA6BA91-538F-4241-BA80-F1F0B9AE29AC}"/>
            </a:ext>
          </a:extLst>
        </xdr:cNvPr>
        <xdr:cNvSpPr/>
      </xdr:nvSpPr>
      <xdr:spPr>
        <a:xfrm>
          <a:off x="1079500" y="997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127070</xdr:rowOff>
    </xdr:from>
    <xdr:ext cx="534377" cy="259045"/>
    <xdr:sp macro="" textlink="">
      <xdr:nvSpPr>
        <xdr:cNvPr id="146" name="テキスト ボックス 145">
          <a:extLst>
            <a:ext uri="{FF2B5EF4-FFF2-40B4-BE49-F238E27FC236}">
              <a16:creationId xmlns:a16="http://schemas.microsoft.com/office/drawing/2014/main" id="{5905A178-23F1-4E4B-ABD6-1F2C8E9D94F4}"/>
            </a:ext>
          </a:extLst>
        </xdr:cNvPr>
        <xdr:cNvSpPr txBox="1"/>
      </xdr:nvSpPr>
      <xdr:spPr>
        <a:xfrm>
          <a:off x="863111" y="100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9A4D836D-0FC6-40A0-89EC-382FE35ADE2E}"/>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86E31598-FE7A-454B-BCAC-4AF6E9624D1F}"/>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DE41A7BB-14B0-4B3D-BA33-0E0FE8093F2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2B7E5960-5572-4649-81BD-D7282E71015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94CEE12E-B56D-4AC4-8192-8B35942F1ECC}"/>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6F7CECEB-4CF7-4A48-BAAD-08745A9BB4D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992E1A16-D49E-4AEF-B373-E5FE7215FC2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770573F2-DD22-4307-BF64-1317CF48E68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9BD1BDBF-8345-4AA6-B59F-9E80DE4B502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2CEBE882-467D-439C-9963-54558651F24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7C7B7594-6E9F-4E5E-B673-8A33A815A057}"/>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2F3AB6DA-3FA3-4154-ACB0-60F85BD434CF}"/>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4FBC7C0F-A846-46C4-822B-E8A68A9C6D8B}"/>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5DDEC06-E764-454D-8ED2-07B94B303B23}"/>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665C5EB6-129A-4C66-AD7A-F7E75D4E727E}"/>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FF8AE5A-56DF-4912-8C5A-FCF396EAF318}"/>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52281C49-A2B7-445E-AC48-C36852A5D771}"/>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C21FBE8B-F251-4E62-8C4D-226B54684965}"/>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32D6B18C-68B7-46B6-A527-93E6C4B4E9F3}"/>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F3108C0E-E2F4-4874-9125-B849BBF5FACF}"/>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2E30075B-1814-4E7F-B3A7-06D418FF8E4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AA7DB1C1-6A9E-4BC6-A45A-737A683F4EA3}"/>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71E51FC5-144C-4E29-ADBE-F2AA25193CC6}"/>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3B25EE12-B83C-47AC-9611-D6C998697886}"/>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1C5D846E-12EA-4307-968D-6308011EC3B3}"/>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A363FE28-6511-4268-9AE2-04ACBBF32945}"/>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2E0D1969-7507-4767-AE25-6B7EAC374ADB}"/>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85D7C03A-678B-4A82-A3CE-70D559F903E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13208</xdr:rowOff>
    </xdr:from>
    <xdr:to>
      <xdr:col>24</xdr:col>
      <xdr:colOff>63500</xdr:colOff>
      <xdr:row>79</xdr:row>
      <xdr:rowOff>16084</xdr:rowOff>
    </xdr:to>
    <xdr:cxnSp macro="">
      <xdr:nvCxnSpPr>
        <xdr:cNvPr id="175" name="直線コネクタ 174">
          <a:extLst>
            <a:ext uri="{FF2B5EF4-FFF2-40B4-BE49-F238E27FC236}">
              <a16:creationId xmlns:a16="http://schemas.microsoft.com/office/drawing/2014/main" id="{18966067-A23B-4CE5-9C7F-7515DD84CA0F}"/>
            </a:ext>
          </a:extLst>
        </xdr:cNvPr>
        <xdr:cNvCxnSpPr/>
      </xdr:nvCxnSpPr>
      <xdr:spPr>
        <a:xfrm flipV="1">
          <a:off x="3797300" y="13557758"/>
          <a:ext cx="838200" cy="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E0F4D5C8-67DD-4131-9989-A0D925CF61C8}"/>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4834C7F5-2D3D-4262-9660-32B3EFAA83F1}"/>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5798</xdr:rowOff>
    </xdr:from>
    <xdr:to>
      <xdr:col>19</xdr:col>
      <xdr:colOff>177800</xdr:colOff>
      <xdr:row>79</xdr:row>
      <xdr:rowOff>16084</xdr:rowOff>
    </xdr:to>
    <xdr:cxnSp macro="">
      <xdr:nvCxnSpPr>
        <xdr:cNvPr id="178" name="直線コネクタ 177">
          <a:extLst>
            <a:ext uri="{FF2B5EF4-FFF2-40B4-BE49-F238E27FC236}">
              <a16:creationId xmlns:a16="http://schemas.microsoft.com/office/drawing/2014/main" id="{D69561B1-E88D-44D4-BC18-7A92C24723E3}"/>
            </a:ext>
          </a:extLst>
        </xdr:cNvPr>
        <xdr:cNvCxnSpPr/>
      </xdr:nvCxnSpPr>
      <xdr:spPr>
        <a:xfrm>
          <a:off x="2908300" y="1355034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9E62E37E-16C1-4238-B1FD-F44EAACC0CBD}"/>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44E4635C-A684-4903-8D14-AEF9157FB789}"/>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5798</xdr:rowOff>
    </xdr:from>
    <xdr:to>
      <xdr:col>15</xdr:col>
      <xdr:colOff>50800</xdr:colOff>
      <xdr:row>79</xdr:row>
      <xdr:rowOff>10694</xdr:rowOff>
    </xdr:to>
    <xdr:cxnSp macro="">
      <xdr:nvCxnSpPr>
        <xdr:cNvPr id="181" name="直線コネクタ 180">
          <a:extLst>
            <a:ext uri="{FF2B5EF4-FFF2-40B4-BE49-F238E27FC236}">
              <a16:creationId xmlns:a16="http://schemas.microsoft.com/office/drawing/2014/main" id="{0F1348EF-40E6-4635-82DF-B2249542DD98}"/>
            </a:ext>
          </a:extLst>
        </xdr:cNvPr>
        <xdr:cNvCxnSpPr/>
      </xdr:nvCxnSpPr>
      <xdr:spPr>
        <a:xfrm flipV="1">
          <a:off x="2019300" y="13550348"/>
          <a:ext cx="889000" cy="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4F461881-8691-4971-B518-479968A5ECB2}"/>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9B8555EB-AD6D-4C0C-9676-0C889ABF6433}"/>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4693</xdr:rowOff>
    </xdr:from>
    <xdr:to>
      <xdr:col>10</xdr:col>
      <xdr:colOff>114300</xdr:colOff>
      <xdr:row>79</xdr:row>
      <xdr:rowOff>10694</xdr:rowOff>
    </xdr:to>
    <xdr:cxnSp macro="">
      <xdr:nvCxnSpPr>
        <xdr:cNvPr id="184" name="直線コネクタ 183">
          <a:extLst>
            <a:ext uri="{FF2B5EF4-FFF2-40B4-BE49-F238E27FC236}">
              <a16:creationId xmlns:a16="http://schemas.microsoft.com/office/drawing/2014/main" id="{370A5E62-9CF6-48A5-9FE5-1F05F347FF2F}"/>
            </a:ext>
          </a:extLst>
        </xdr:cNvPr>
        <xdr:cNvCxnSpPr/>
      </xdr:nvCxnSpPr>
      <xdr:spPr>
        <a:xfrm>
          <a:off x="1130300" y="13549243"/>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65069</xdr:rowOff>
    </xdr:from>
    <xdr:to>
      <xdr:col>10</xdr:col>
      <xdr:colOff>165100</xdr:colOff>
      <xdr:row>78</xdr:row>
      <xdr:rowOff>166669</xdr:rowOff>
    </xdr:to>
    <xdr:sp macro="" textlink="">
      <xdr:nvSpPr>
        <xdr:cNvPr id="185" name="フローチャート: 判断 184">
          <a:extLst>
            <a:ext uri="{FF2B5EF4-FFF2-40B4-BE49-F238E27FC236}">
              <a16:creationId xmlns:a16="http://schemas.microsoft.com/office/drawing/2014/main" id="{0CFDABF0-1AEF-455F-B58E-1494F5ACBCA7}"/>
            </a:ext>
          </a:extLst>
        </xdr:cNvPr>
        <xdr:cNvSpPr/>
      </xdr:nvSpPr>
      <xdr:spPr>
        <a:xfrm>
          <a:off x="1968500" y="1343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11746</xdr:rowOff>
    </xdr:from>
    <xdr:ext cx="469744" cy="259045"/>
    <xdr:sp macro="" textlink="">
      <xdr:nvSpPr>
        <xdr:cNvPr id="186" name="テキスト ボックス 185">
          <a:extLst>
            <a:ext uri="{FF2B5EF4-FFF2-40B4-BE49-F238E27FC236}">
              <a16:creationId xmlns:a16="http://schemas.microsoft.com/office/drawing/2014/main" id="{3008DE3A-CAC2-4918-8C8F-39908A4B6A7E}"/>
            </a:ext>
          </a:extLst>
        </xdr:cNvPr>
        <xdr:cNvSpPr txBox="1"/>
      </xdr:nvSpPr>
      <xdr:spPr>
        <a:xfrm>
          <a:off x="1784428" y="13213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68231</xdr:rowOff>
    </xdr:from>
    <xdr:to>
      <xdr:col>6</xdr:col>
      <xdr:colOff>38100</xdr:colOff>
      <xdr:row>78</xdr:row>
      <xdr:rowOff>169831</xdr:rowOff>
    </xdr:to>
    <xdr:sp macro="" textlink="">
      <xdr:nvSpPr>
        <xdr:cNvPr id="187" name="フローチャート: 判断 186">
          <a:extLst>
            <a:ext uri="{FF2B5EF4-FFF2-40B4-BE49-F238E27FC236}">
              <a16:creationId xmlns:a16="http://schemas.microsoft.com/office/drawing/2014/main" id="{AC460058-69D0-463D-8241-7B2B95AC218D}"/>
            </a:ext>
          </a:extLst>
        </xdr:cNvPr>
        <xdr:cNvSpPr/>
      </xdr:nvSpPr>
      <xdr:spPr>
        <a:xfrm>
          <a:off x="1079500" y="1344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14908</xdr:rowOff>
    </xdr:from>
    <xdr:ext cx="469744" cy="259045"/>
    <xdr:sp macro="" textlink="">
      <xdr:nvSpPr>
        <xdr:cNvPr id="188" name="テキスト ボックス 187">
          <a:extLst>
            <a:ext uri="{FF2B5EF4-FFF2-40B4-BE49-F238E27FC236}">
              <a16:creationId xmlns:a16="http://schemas.microsoft.com/office/drawing/2014/main" id="{CE4BE94C-41F0-4BE3-92F7-B00040C4C8D4}"/>
            </a:ext>
          </a:extLst>
        </xdr:cNvPr>
        <xdr:cNvSpPr txBox="1"/>
      </xdr:nvSpPr>
      <xdr:spPr>
        <a:xfrm>
          <a:off x="895428" y="1321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C2AC2EE9-86AC-49DA-AC73-13730C155542}"/>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77C1288E-3C23-4C0F-8459-5EA18F4F1883}"/>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173AC9A3-583A-4B63-820E-77B42174D047}"/>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3026C2B5-BD80-4D14-9DE8-CA6189989E7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609535EA-7DBC-486E-9F7E-2A5D0DA5E92F}"/>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133858</xdr:rowOff>
    </xdr:from>
    <xdr:to>
      <xdr:col>24</xdr:col>
      <xdr:colOff>114300</xdr:colOff>
      <xdr:row>79</xdr:row>
      <xdr:rowOff>64008</xdr:rowOff>
    </xdr:to>
    <xdr:sp macro="" textlink="">
      <xdr:nvSpPr>
        <xdr:cNvPr id="194" name="楕円 193">
          <a:extLst>
            <a:ext uri="{FF2B5EF4-FFF2-40B4-BE49-F238E27FC236}">
              <a16:creationId xmlns:a16="http://schemas.microsoft.com/office/drawing/2014/main" id="{20730A7E-8384-48EC-9A1A-A1701A6F19AF}"/>
            </a:ext>
          </a:extLst>
        </xdr:cNvPr>
        <xdr:cNvSpPr/>
      </xdr:nvSpPr>
      <xdr:spPr>
        <a:xfrm>
          <a:off x="4584700" y="1350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48785</xdr:rowOff>
    </xdr:from>
    <xdr:ext cx="469744" cy="259045"/>
    <xdr:sp macro="" textlink="">
      <xdr:nvSpPr>
        <xdr:cNvPr id="195" name="維持補修費該当値テキスト">
          <a:extLst>
            <a:ext uri="{FF2B5EF4-FFF2-40B4-BE49-F238E27FC236}">
              <a16:creationId xmlns:a16="http://schemas.microsoft.com/office/drawing/2014/main" id="{FE401221-EFE2-412E-9739-5E754C7073F7}"/>
            </a:ext>
          </a:extLst>
        </xdr:cNvPr>
        <xdr:cNvSpPr txBox="1"/>
      </xdr:nvSpPr>
      <xdr:spPr>
        <a:xfrm>
          <a:off x="4686300" y="1342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136734</xdr:rowOff>
    </xdr:from>
    <xdr:to>
      <xdr:col>20</xdr:col>
      <xdr:colOff>38100</xdr:colOff>
      <xdr:row>79</xdr:row>
      <xdr:rowOff>66884</xdr:rowOff>
    </xdr:to>
    <xdr:sp macro="" textlink="">
      <xdr:nvSpPr>
        <xdr:cNvPr id="196" name="楕円 195">
          <a:extLst>
            <a:ext uri="{FF2B5EF4-FFF2-40B4-BE49-F238E27FC236}">
              <a16:creationId xmlns:a16="http://schemas.microsoft.com/office/drawing/2014/main" id="{34F4EBDD-C5EB-42DB-B658-039BB68139E5}"/>
            </a:ext>
          </a:extLst>
        </xdr:cNvPr>
        <xdr:cNvSpPr/>
      </xdr:nvSpPr>
      <xdr:spPr>
        <a:xfrm>
          <a:off x="3746500" y="1350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58011</xdr:rowOff>
    </xdr:from>
    <xdr:ext cx="469744" cy="259045"/>
    <xdr:sp macro="" textlink="">
      <xdr:nvSpPr>
        <xdr:cNvPr id="197" name="テキスト ボックス 196">
          <a:extLst>
            <a:ext uri="{FF2B5EF4-FFF2-40B4-BE49-F238E27FC236}">
              <a16:creationId xmlns:a16="http://schemas.microsoft.com/office/drawing/2014/main" id="{BC70B104-AFE0-4970-961A-75B2919EDE8E}"/>
            </a:ext>
          </a:extLst>
        </xdr:cNvPr>
        <xdr:cNvSpPr txBox="1"/>
      </xdr:nvSpPr>
      <xdr:spPr>
        <a:xfrm>
          <a:off x="3562428" y="1360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126448</xdr:rowOff>
    </xdr:from>
    <xdr:to>
      <xdr:col>15</xdr:col>
      <xdr:colOff>101600</xdr:colOff>
      <xdr:row>79</xdr:row>
      <xdr:rowOff>56598</xdr:rowOff>
    </xdr:to>
    <xdr:sp macro="" textlink="">
      <xdr:nvSpPr>
        <xdr:cNvPr id="198" name="楕円 197">
          <a:extLst>
            <a:ext uri="{FF2B5EF4-FFF2-40B4-BE49-F238E27FC236}">
              <a16:creationId xmlns:a16="http://schemas.microsoft.com/office/drawing/2014/main" id="{691B0427-0BB9-4417-876C-0B9B8CABB25B}"/>
            </a:ext>
          </a:extLst>
        </xdr:cNvPr>
        <xdr:cNvSpPr/>
      </xdr:nvSpPr>
      <xdr:spPr>
        <a:xfrm>
          <a:off x="2857500" y="134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47725</xdr:rowOff>
    </xdr:from>
    <xdr:ext cx="469744" cy="259045"/>
    <xdr:sp macro="" textlink="">
      <xdr:nvSpPr>
        <xdr:cNvPr id="199" name="テキスト ボックス 198">
          <a:extLst>
            <a:ext uri="{FF2B5EF4-FFF2-40B4-BE49-F238E27FC236}">
              <a16:creationId xmlns:a16="http://schemas.microsoft.com/office/drawing/2014/main" id="{A5630273-8C70-43F0-9F9D-61F12578D626}"/>
            </a:ext>
          </a:extLst>
        </xdr:cNvPr>
        <xdr:cNvSpPr txBox="1"/>
      </xdr:nvSpPr>
      <xdr:spPr>
        <a:xfrm>
          <a:off x="2673428" y="1359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131344</xdr:rowOff>
    </xdr:from>
    <xdr:to>
      <xdr:col>10</xdr:col>
      <xdr:colOff>165100</xdr:colOff>
      <xdr:row>79</xdr:row>
      <xdr:rowOff>61494</xdr:rowOff>
    </xdr:to>
    <xdr:sp macro="" textlink="">
      <xdr:nvSpPr>
        <xdr:cNvPr id="200" name="楕円 199">
          <a:extLst>
            <a:ext uri="{FF2B5EF4-FFF2-40B4-BE49-F238E27FC236}">
              <a16:creationId xmlns:a16="http://schemas.microsoft.com/office/drawing/2014/main" id="{EC30C9C0-468B-4F33-88F4-A25C20A1E2BD}"/>
            </a:ext>
          </a:extLst>
        </xdr:cNvPr>
        <xdr:cNvSpPr/>
      </xdr:nvSpPr>
      <xdr:spPr>
        <a:xfrm>
          <a:off x="1968500" y="1350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52621</xdr:rowOff>
    </xdr:from>
    <xdr:ext cx="469744" cy="259045"/>
    <xdr:sp macro="" textlink="">
      <xdr:nvSpPr>
        <xdr:cNvPr id="201" name="テキスト ボックス 200">
          <a:extLst>
            <a:ext uri="{FF2B5EF4-FFF2-40B4-BE49-F238E27FC236}">
              <a16:creationId xmlns:a16="http://schemas.microsoft.com/office/drawing/2014/main" id="{2ED2935E-229B-4F03-AFCA-4D4E0B2D76B2}"/>
            </a:ext>
          </a:extLst>
        </xdr:cNvPr>
        <xdr:cNvSpPr txBox="1"/>
      </xdr:nvSpPr>
      <xdr:spPr>
        <a:xfrm>
          <a:off x="1784428" y="1359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125343</xdr:rowOff>
    </xdr:from>
    <xdr:to>
      <xdr:col>6</xdr:col>
      <xdr:colOff>38100</xdr:colOff>
      <xdr:row>79</xdr:row>
      <xdr:rowOff>55493</xdr:rowOff>
    </xdr:to>
    <xdr:sp macro="" textlink="">
      <xdr:nvSpPr>
        <xdr:cNvPr id="202" name="楕円 201">
          <a:extLst>
            <a:ext uri="{FF2B5EF4-FFF2-40B4-BE49-F238E27FC236}">
              <a16:creationId xmlns:a16="http://schemas.microsoft.com/office/drawing/2014/main" id="{4D42595E-CD13-431B-A60F-24AF6FD6B17D}"/>
            </a:ext>
          </a:extLst>
        </xdr:cNvPr>
        <xdr:cNvSpPr/>
      </xdr:nvSpPr>
      <xdr:spPr>
        <a:xfrm>
          <a:off x="1079500" y="134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46620</xdr:rowOff>
    </xdr:from>
    <xdr:ext cx="469744" cy="259045"/>
    <xdr:sp macro="" textlink="">
      <xdr:nvSpPr>
        <xdr:cNvPr id="203" name="テキスト ボックス 202">
          <a:extLst>
            <a:ext uri="{FF2B5EF4-FFF2-40B4-BE49-F238E27FC236}">
              <a16:creationId xmlns:a16="http://schemas.microsoft.com/office/drawing/2014/main" id="{FBB35A62-880D-4688-8537-CDA59E56DC39}"/>
            </a:ext>
          </a:extLst>
        </xdr:cNvPr>
        <xdr:cNvSpPr txBox="1"/>
      </xdr:nvSpPr>
      <xdr:spPr>
        <a:xfrm>
          <a:off x="895428" y="135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53C4DCB6-99A8-4683-B1DD-1B12B04300A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38F67CE-A267-4BFB-BDB1-E81BFDED0729}"/>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CE9CD516-E4D9-4033-A9CF-9F910558BF1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2D3C7C30-B459-4F88-B7EA-326188A789C6}"/>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97CDA295-1FF1-4CD6-90BF-9A449AFD338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E0227C47-28D2-41A6-8658-9B00B2AFBF98}"/>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F71B1359-3984-47AC-BDBF-1293A00A786F}"/>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22651D90-6555-4769-99F8-773ACA2DB6E9}"/>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FF8C9E4A-77CD-482B-8E4B-7E181E891EF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D450AA8C-76EE-4424-B073-DE6DDF4EA2A9}"/>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990C8B81-8CD8-4FF9-8980-EBFA5BE0654B}"/>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AA98896B-8DEB-458D-AAB6-F8960CF5FD8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DFED73A1-592A-4E17-9258-FD6C54BF95D8}"/>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E6DC80CB-A0EA-4432-982A-454FF71969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83DAD112-9CC0-466A-8EF1-2E954B963E3E}"/>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FE1F34B3-8154-47AA-83A7-F6AFD929763E}"/>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5372F230-7F51-4432-A4BF-E79CE8BE0945}"/>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122A014C-ECD4-47B2-B314-60D9A6B9D616}"/>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F389ACC7-7121-4281-8B35-156AFC542ACE}"/>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C1556455-41E8-4E6C-A549-7E6AFC70B2D8}"/>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A7A27044-1300-40EB-8F0D-F53707A522A3}"/>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C6F5AA9B-8225-4E97-9602-9A527521816A}"/>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DB449804-953C-467F-A608-8C77DA405EA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A446120D-4C31-4732-8558-28E23E845CCE}"/>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62918A97-8D7D-42B0-980B-8DAAC00FFBDA}"/>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809B8519-B55A-471A-8202-102E9A20F82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BB5DD18F-7BD3-4F7D-9F4E-C7CE4DA04111}"/>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592CF439-82BD-4DF6-BECB-3375C21A9199}"/>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1EA422E8-C887-43BA-91E1-22612C600684}"/>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70BF129F-7846-4C51-AB1F-2B07F443EA3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66931D46-1583-45BB-9050-E60FA9894CE2}"/>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21275</xdr:rowOff>
    </xdr:from>
    <xdr:to>
      <xdr:col>24</xdr:col>
      <xdr:colOff>63500</xdr:colOff>
      <xdr:row>97</xdr:row>
      <xdr:rowOff>116416</xdr:rowOff>
    </xdr:to>
    <xdr:cxnSp macro="">
      <xdr:nvCxnSpPr>
        <xdr:cNvPr id="235" name="直線コネクタ 234">
          <a:extLst>
            <a:ext uri="{FF2B5EF4-FFF2-40B4-BE49-F238E27FC236}">
              <a16:creationId xmlns:a16="http://schemas.microsoft.com/office/drawing/2014/main" id="{34D4AA1C-9B48-4272-954F-B6A955FBB6A7}"/>
            </a:ext>
          </a:extLst>
        </xdr:cNvPr>
        <xdr:cNvCxnSpPr/>
      </xdr:nvCxnSpPr>
      <xdr:spPr>
        <a:xfrm>
          <a:off x="3797300" y="16651925"/>
          <a:ext cx="838200" cy="9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FD072C14-D09B-446A-85C5-A4206FC611C8}"/>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E3C7709F-A1AF-4CDF-9660-A09B50735766}"/>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21275</xdr:rowOff>
    </xdr:from>
    <xdr:to>
      <xdr:col>19</xdr:col>
      <xdr:colOff>177800</xdr:colOff>
      <xdr:row>98</xdr:row>
      <xdr:rowOff>97191</xdr:rowOff>
    </xdr:to>
    <xdr:cxnSp macro="">
      <xdr:nvCxnSpPr>
        <xdr:cNvPr id="238" name="直線コネクタ 237">
          <a:extLst>
            <a:ext uri="{FF2B5EF4-FFF2-40B4-BE49-F238E27FC236}">
              <a16:creationId xmlns:a16="http://schemas.microsoft.com/office/drawing/2014/main" id="{A07E9C73-8017-49CB-A1FC-4F8338E61956}"/>
            </a:ext>
          </a:extLst>
        </xdr:cNvPr>
        <xdr:cNvCxnSpPr/>
      </xdr:nvCxnSpPr>
      <xdr:spPr>
        <a:xfrm flipV="1">
          <a:off x="2908300" y="16651925"/>
          <a:ext cx="889000" cy="24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C14DA062-5C57-485E-9FC4-EBC4D3BB8841}"/>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D5CEF45F-F1DD-4EFB-9D5D-35EF53EE4605}"/>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75158</xdr:rowOff>
    </xdr:from>
    <xdr:to>
      <xdr:col>15</xdr:col>
      <xdr:colOff>50800</xdr:colOff>
      <xdr:row>98</xdr:row>
      <xdr:rowOff>97191</xdr:rowOff>
    </xdr:to>
    <xdr:cxnSp macro="">
      <xdr:nvCxnSpPr>
        <xdr:cNvPr id="241" name="直線コネクタ 240">
          <a:extLst>
            <a:ext uri="{FF2B5EF4-FFF2-40B4-BE49-F238E27FC236}">
              <a16:creationId xmlns:a16="http://schemas.microsoft.com/office/drawing/2014/main" id="{88EA4EC6-E37E-43FE-9EDD-633CBBD80FCF}"/>
            </a:ext>
          </a:extLst>
        </xdr:cNvPr>
        <xdr:cNvCxnSpPr/>
      </xdr:nvCxnSpPr>
      <xdr:spPr>
        <a:xfrm>
          <a:off x="2019300" y="16877258"/>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2606C168-A0BD-460B-972A-66DF213A52EB}"/>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96628C98-100B-443B-AC97-FA56515B4A5D}"/>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75158</xdr:rowOff>
    </xdr:from>
    <xdr:to>
      <xdr:col>10</xdr:col>
      <xdr:colOff>114300</xdr:colOff>
      <xdr:row>98</xdr:row>
      <xdr:rowOff>109361</xdr:rowOff>
    </xdr:to>
    <xdr:cxnSp macro="">
      <xdr:nvCxnSpPr>
        <xdr:cNvPr id="244" name="直線コネクタ 243">
          <a:extLst>
            <a:ext uri="{FF2B5EF4-FFF2-40B4-BE49-F238E27FC236}">
              <a16:creationId xmlns:a16="http://schemas.microsoft.com/office/drawing/2014/main" id="{6C152701-E08F-4D92-BCAA-F14CB32F0E12}"/>
            </a:ext>
          </a:extLst>
        </xdr:cNvPr>
        <xdr:cNvCxnSpPr/>
      </xdr:nvCxnSpPr>
      <xdr:spPr>
        <a:xfrm flipV="1">
          <a:off x="1130300" y="16877258"/>
          <a:ext cx="889000" cy="3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5" name="フローチャート: 判断 244">
          <a:extLst>
            <a:ext uri="{FF2B5EF4-FFF2-40B4-BE49-F238E27FC236}">
              <a16:creationId xmlns:a16="http://schemas.microsoft.com/office/drawing/2014/main" id="{BAF0C67C-7ABD-4331-AF36-ABEBFA83D8C4}"/>
            </a:ext>
          </a:extLst>
        </xdr:cNvPr>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6" name="テキスト ボックス 245">
          <a:extLst>
            <a:ext uri="{FF2B5EF4-FFF2-40B4-BE49-F238E27FC236}">
              <a16:creationId xmlns:a16="http://schemas.microsoft.com/office/drawing/2014/main" id="{B52A3001-8FFF-404A-A4A4-DC9A99AAC1DA}"/>
            </a:ext>
          </a:extLst>
        </xdr:cNvPr>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7" name="フローチャート: 判断 246">
          <a:extLst>
            <a:ext uri="{FF2B5EF4-FFF2-40B4-BE49-F238E27FC236}">
              <a16:creationId xmlns:a16="http://schemas.microsoft.com/office/drawing/2014/main" id="{8FE1D651-0A39-4227-8EE9-F6A5AC164ED3}"/>
            </a:ext>
          </a:extLst>
        </xdr:cNvPr>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62693</xdr:rowOff>
    </xdr:from>
    <xdr:ext cx="534377" cy="259045"/>
    <xdr:sp macro="" textlink="">
      <xdr:nvSpPr>
        <xdr:cNvPr id="248" name="テキスト ボックス 247">
          <a:extLst>
            <a:ext uri="{FF2B5EF4-FFF2-40B4-BE49-F238E27FC236}">
              <a16:creationId xmlns:a16="http://schemas.microsoft.com/office/drawing/2014/main" id="{E8493F8E-4DE0-48DD-B416-529E7C212F57}"/>
            </a:ext>
          </a:extLst>
        </xdr:cNvPr>
        <xdr:cNvSpPr txBox="1"/>
      </xdr:nvSpPr>
      <xdr:spPr>
        <a:xfrm>
          <a:off x="863111" y="163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36A9EE78-5BAC-41D6-A809-5250A524E42A}"/>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CABFD63-D212-44F2-A973-DF010045F763}"/>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B3735260-C976-47AF-9E53-D29A047C85D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9FCBD130-27C5-4CB8-961A-D403C8C7C9FC}"/>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D04B6665-3646-4065-A0BE-68AA97447FC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65616</xdr:rowOff>
    </xdr:from>
    <xdr:to>
      <xdr:col>24</xdr:col>
      <xdr:colOff>114300</xdr:colOff>
      <xdr:row>97</xdr:row>
      <xdr:rowOff>167216</xdr:rowOff>
    </xdr:to>
    <xdr:sp macro="" textlink="">
      <xdr:nvSpPr>
        <xdr:cNvPr id="254" name="楕円 253">
          <a:extLst>
            <a:ext uri="{FF2B5EF4-FFF2-40B4-BE49-F238E27FC236}">
              <a16:creationId xmlns:a16="http://schemas.microsoft.com/office/drawing/2014/main" id="{7BD752EF-74B8-47AE-A5F1-F6221D2544EC}"/>
            </a:ext>
          </a:extLst>
        </xdr:cNvPr>
        <xdr:cNvSpPr/>
      </xdr:nvSpPr>
      <xdr:spPr>
        <a:xfrm>
          <a:off x="4584700" y="166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44043</xdr:rowOff>
    </xdr:from>
    <xdr:ext cx="534377" cy="259045"/>
    <xdr:sp macro="" textlink="">
      <xdr:nvSpPr>
        <xdr:cNvPr id="255" name="扶助費該当値テキスト">
          <a:extLst>
            <a:ext uri="{FF2B5EF4-FFF2-40B4-BE49-F238E27FC236}">
              <a16:creationId xmlns:a16="http://schemas.microsoft.com/office/drawing/2014/main" id="{5497DF80-1893-448B-B562-B8A8E8722684}"/>
            </a:ext>
          </a:extLst>
        </xdr:cNvPr>
        <xdr:cNvSpPr txBox="1"/>
      </xdr:nvSpPr>
      <xdr:spPr>
        <a:xfrm>
          <a:off x="4686300" y="1667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141925</xdr:rowOff>
    </xdr:from>
    <xdr:to>
      <xdr:col>20</xdr:col>
      <xdr:colOff>38100</xdr:colOff>
      <xdr:row>97</xdr:row>
      <xdr:rowOff>72075</xdr:rowOff>
    </xdr:to>
    <xdr:sp macro="" textlink="">
      <xdr:nvSpPr>
        <xdr:cNvPr id="256" name="楕円 255">
          <a:extLst>
            <a:ext uri="{FF2B5EF4-FFF2-40B4-BE49-F238E27FC236}">
              <a16:creationId xmlns:a16="http://schemas.microsoft.com/office/drawing/2014/main" id="{324DC08D-F529-4324-8C2C-B7290FBB2A42}"/>
            </a:ext>
          </a:extLst>
        </xdr:cNvPr>
        <xdr:cNvSpPr/>
      </xdr:nvSpPr>
      <xdr:spPr>
        <a:xfrm>
          <a:off x="3746500" y="1660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63202</xdr:rowOff>
    </xdr:from>
    <xdr:ext cx="534377" cy="259045"/>
    <xdr:sp macro="" textlink="">
      <xdr:nvSpPr>
        <xdr:cNvPr id="257" name="テキスト ボックス 256">
          <a:extLst>
            <a:ext uri="{FF2B5EF4-FFF2-40B4-BE49-F238E27FC236}">
              <a16:creationId xmlns:a16="http://schemas.microsoft.com/office/drawing/2014/main" id="{FB0E1B2E-63C4-4007-8541-C0A14E455F85}"/>
            </a:ext>
          </a:extLst>
        </xdr:cNvPr>
        <xdr:cNvSpPr txBox="1"/>
      </xdr:nvSpPr>
      <xdr:spPr>
        <a:xfrm>
          <a:off x="3530111" y="1669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46391</xdr:rowOff>
    </xdr:from>
    <xdr:to>
      <xdr:col>15</xdr:col>
      <xdr:colOff>101600</xdr:colOff>
      <xdr:row>98</xdr:row>
      <xdr:rowOff>147991</xdr:rowOff>
    </xdr:to>
    <xdr:sp macro="" textlink="">
      <xdr:nvSpPr>
        <xdr:cNvPr id="258" name="楕円 257">
          <a:extLst>
            <a:ext uri="{FF2B5EF4-FFF2-40B4-BE49-F238E27FC236}">
              <a16:creationId xmlns:a16="http://schemas.microsoft.com/office/drawing/2014/main" id="{C3E34BA8-82AF-4A8D-8891-E9C60B55CE12}"/>
            </a:ext>
          </a:extLst>
        </xdr:cNvPr>
        <xdr:cNvSpPr/>
      </xdr:nvSpPr>
      <xdr:spPr>
        <a:xfrm>
          <a:off x="2857500" y="1684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139118</xdr:rowOff>
    </xdr:from>
    <xdr:ext cx="534377" cy="259045"/>
    <xdr:sp macro="" textlink="">
      <xdr:nvSpPr>
        <xdr:cNvPr id="259" name="テキスト ボックス 258">
          <a:extLst>
            <a:ext uri="{FF2B5EF4-FFF2-40B4-BE49-F238E27FC236}">
              <a16:creationId xmlns:a16="http://schemas.microsoft.com/office/drawing/2014/main" id="{F8E11265-195D-4268-97D1-11D5DA8360B4}"/>
            </a:ext>
          </a:extLst>
        </xdr:cNvPr>
        <xdr:cNvSpPr txBox="1"/>
      </xdr:nvSpPr>
      <xdr:spPr>
        <a:xfrm>
          <a:off x="2641111" y="1694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24358</xdr:rowOff>
    </xdr:from>
    <xdr:to>
      <xdr:col>10</xdr:col>
      <xdr:colOff>165100</xdr:colOff>
      <xdr:row>98</xdr:row>
      <xdr:rowOff>125958</xdr:rowOff>
    </xdr:to>
    <xdr:sp macro="" textlink="">
      <xdr:nvSpPr>
        <xdr:cNvPr id="260" name="楕円 259">
          <a:extLst>
            <a:ext uri="{FF2B5EF4-FFF2-40B4-BE49-F238E27FC236}">
              <a16:creationId xmlns:a16="http://schemas.microsoft.com/office/drawing/2014/main" id="{DE448590-B953-483D-AD51-08268E3EFE6B}"/>
            </a:ext>
          </a:extLst>
        </xdr:cNvPr>
        <xdr:cNvSpPr/>
      </xdr:nvSpPr>
      <xdr:spPr>
        <a:xfrm>
          <a:off x="1968500" y="168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117085</xdr:rowOff>
    </xdr:from>
    <xdr:ext cx="534377" cy="259045"/>
    <xdr:sp macro="" textlink="">
      <xdr:nvSpPr>
        <xdr:cNvPr id="261" name="テキスト ボックス 260">
          <a:extLst>
            <a:ext uri="{FF2B5EF4-FFF2-40B4-BE49-F238E27FC236}">
              <a16:creationId xmlns:a16="http://schemas.microsoft.com/office/drawing/2014/main" id="{BEDF72F0-71AA-4901-9FFF-43129B433DA4}"/>
            </a:ext>
          </a:extLst>
        </xdr:cNvPr>
        <xdr:cNvSpPr txBox="1"/>
      </xdr:nvSpPr>
      <xdr:spPr>
        <a:xfrm>
          <a:off x="1752111" y="1691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58561</xdr:rowOff>
    </xdr:from>
    <xdr:to>
      <xdr:col>6</xdr:col>
      <xdr:colOff>38100</xdr:colOff>
      <xdr:row>98</xdr:row>
      <xdr:rowOff>160161</xdr:rowOff>
    </xdr:to>
    <xdr:sp macro="" textlink="">
      <xdr:nvSpPr>
        <xdr:cNvPr id="262" name="楕円 261">
          <a:extLst>
            <a:ext uri="{FF2B5EF4-FFF2-40B4-BE49-F238E27FC236}">
              <a16:creationId xmlns:a16="http://schemas.microsoft.com/office/drawing/2014/main" id="{99C00DF5-D21E-4D65-A50B-F9C808F1360B}"/>
            </a:ext>
          </a:extLst>
        </xdr:cNvPr>
        <xdr:cNvSpPr/>
      </xdr:nvSpPr>
      <xdr:spPr>
        <a:xfrm>
          <a:off x="1079500" y="1686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151288</xdr:rowOff>
    </xdr:from>
    <xdr:ext cx="534377" cy="259045"/>
    <xdr:sp macro="" textlink="">
      <xdr:nvSpPr>
        <xdr:cNvPr id="263" name="テキスト ボックス 262">
          <a:extLst>
            <a:ext uri="{FF2B5EF4-FFF2-40B4-BE49-F238E27FC236}">
              <a16:creationId xmlns:a16="http://schemas.microsoft.com/office/drawing/2014/main" id="{0C196685-165B-4DAC-A29D-A13E872F0E02}"/>
            </a:ext>
          </a:extLst>
        </xdr:cNvPr>
        <xdr:cNvSpPr txBox="1"/>
      </xdr:nvSpPr>
      <xdr:spPr>
        <a:xfrm>
          <a:off x="863111" y="1695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E046DE93-3B38-47DF-8A2B-D37BF6110E6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103A8854-9196-45C0-9A73-A5096B83532D}"/>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902A6C47-9F75-4066-AD01-5ABCF3FC09F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DDC0E496-8524-48F8-BA36-A1DDE19D43C5}"/>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D62D0CAD-BF49-41AD-A035-6036E3CBCBB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47458BC-D0CD-4766-BC7E-75A635813D26}"/>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DEC2A33F-39AA-412C-93B2-4F02FDA6990E}"/>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C7A275AC-34F8-41E9-925B-21CC224174F2}"/>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ED0E7404-7C45-4B2D-AD19-36922547A0A5}"/>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2E32A6DE-5379-43BF-93EB-333F084880B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1BD68DF8-9F96-48CA-9C18-1312351DD554}"/>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8C4777BC-6A82-41D8-94E1-DF671498A3E7}"/>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A53ACBC8-0D2C-4B53-BA93-44EDA3C008D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24280AEC-3472-4C45-9851-DED37BC135A1}"/>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D54F8677-B9D2-4950-B34A-1FF6AFFF71B6}"/>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18AE6A85-38A1-4570-83CE-CCC3E6911313}"/>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22424C00-8D31-49B4-A010-524E89ED17DD}"/>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E9C421DC-B152-46BC-B6BB-8A593D0F1957}"/>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A524D6A9-CBFC-45DA-98CA-6B2DECDCA7A3}"/>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DD4083DF-5BCE-4DB0-8AF0-695BF1429C1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97D1376A-89C0-4F89-B4AE-CA1A62B2E0A8}"/>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2EDA454-FE14-42AC-9078-037F52AC7C2E}"/>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423A984-66B7-4A0A-8B95-E20E442DF7B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4852C146-21E3-4E8F-9336-0EEA96D9FF12}"/>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6A967045-26B1-4C49-92B7-BA21FD56D11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834D9C28-E6B2-40DE-B0B1-55786C60175E}"/>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3ADC7399-6CB6-4D93-939E-B4420099C0AE}"/>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1A43F012-5FCD-4C97-B639-D57046DE0D5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958E699D-50F8-4BDF-BF1D-C76ED88C6CF4}"/>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9084211B-521E-4EA1-B7F2-C9DFDA4671F4}"/>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103415</xdr:rowOff>
    </xdr:from>
    <xdr:to>
      <xdr:col>55</xdr:col>
      <xdr:colOff>0</xdr:colOff>
      <xdr:row>37</xdr:row>
      <xdr:rowOff>149520</xdr:rowOff>
    </xdr:to>
    <xdr:cxnSp macro="">
      <xdr:nvCxnSpPr>
        <xdr:cNvPr id="294" name="直線コネクタ 293">
          <a:extLst>
            <a:ext uri="{FF2B5EF4-FFF2-40B4-BE49-F238E27FC236}">
              <a16:creationId xmlns:a16="http://schemas.microsoft.com/office/drawing/2014/main" id="{7012F2BE-A1A2-4449-844B-08D4D98C9B8D}"/>
            </a:ext>
          </a:extLst>
        </xdr:cNvPr>
        <xdr:cNvCxnSpPr/>
      </xdr:nvCxnSpPr>
      <xdr:spPr>
        <a:xfrm flipV="1">
          <a:off x="9639300" y="6447065"/>
          <a:ext cx="838200" cy="4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42CB128E-1934-49A2-8AF7-7D8D8E903663}"/>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AE2DEDA-79F0-4D6B-9D6E-F9DD76AAF5DB}"/>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150470</xdr:rowOff>
    </xdr:from>
    <xdr:to>
      <xdr:col>50</xdr:col>
      <xdr:colOff>114300</xdr:colOff>
      <xdr:row>37</xdr:row>
      <xdr:rowOff>149520</xdr:rowOff>
    </xdr:to>
    <xdr:cxnSp macro="">
      <xdr:nvCxnSpPr>
        <xdr:cNvPr id="297" name="直線コネクタ 296">
          <a:extLst>
            <a:ext uri="{FF2B5EF4-FFF2-40B4-BE49-F238E27FC236}">
              <a16:creationId xmlns:a16="http://schemas.microsoft.com/office/drawing/2014/main" id="{FCB374AA-632A-4D1A-86FC-12693ADF08E6}"/>
            </a:ext>
          </a:extLst>
        </xdr:cNvPr>
        <xdr:cNvCxnSpPr/>
      </xdr:nvCxnSpPr>
      <xdr:spPr>
        <a:xfrm>
          <a:off x="8750300" y="6151220"/>
          <a:ext cx="889000" cy="3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1CF4596D-5ABE-4C44-B5D1-B33006580ECF}"/>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3EB82E5D-BBCD-4648-82A4-BF6FC91A6A7E}"/>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150470</xdr:rowOff>
    </xdr:from>
    <xdr:to>
      <xdr:col>45</xdr:col>
      <xdr:colOff>177800</xdr:colOff>
      <xdr:row>38</xdr:row>
      <xdr:rowOff>3297</xdr:rowOff>
    </xdr:to>
    <xdr:cxnSp macro="">
      <xdr:nvCxnSpPr>
        <xdr:cNvPr id="300" name="直線コネクタ 299">
          <a:extLst>
            <a:ext uri="{FF2B5EF4-FFF2-40B4-BE49-F238E27FC236}">
              <a16:creationId xmlns:a16="http://schemas.microsoft.com/office/drawing/2014/main" id="{6942AAB2-7D18-4BF0-8082-2396C2130E43}"/>
            </a:ext>
          </a:extLst>
        </xdr:cNvPr>
        <xdr:cNvCxnSpPr/>
      </xdr:nvCxnSpPr>
      <xdr:spPr>
        <a:xfrm flipV="1">
          <a:off x="7861300" y="6151220"/>
          <a:ext cx="889000" cy="36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ED805B16-D815-49A4-953C-49503BAD9B32}"/>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713B84F2-FF53-49A4-82D7-EA80BC55160C}"/>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3297</xdr:rowOff>
    </xdr:from>
    <xdr:to>
      <xdr:col>41</xdr:col>
      <xdr:colOff>50800</xdr:colOff>
      <xdr:row>38</xdr:row>
      <xdr:rowOff>12213</xdr:rowOff>
    </xdr:to>
    <xdr:cxnSp macro="">
      <xdr:nvCxnSpPr>
        <xdr:cNvPr id="303" name="直線コネクタ 302">
          <a:extLst>
            <a:ext uri="{FF2B5EF4-FFF2-40B4-BE49-F238E27FC236}">
              <a16:creationId xmlns:a16="http://schemas.microsoft.com/office/drawing/2014/main" id="{24A71889-1317-4596-9DBF-ECDA90CE798B}"/>
            </a:ext>
          </a:extLst>
        </xdr:cNvPr>
        <xdr:cNvCxnSpPr/>
      </xdr:nvCxnSpPr>
      <xdr:spPr>
        <a:xfrm flipV="1">
          <a:off x="6972300" y="6518397"/>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102979</xdr:rowOff>
    </xdr:from>
    <xdr:to>
      <xdr:col>41</xdr:col>
      <xdr:colOff>101600</xdr:colOff>
      <xdr:row>38</xdr:row>
      <xdr:rowOff>33128</xdr:rowOff>
    </xdr:to>
    <xdr:sp macro="" textlink="">
      <xdr:nvSpPr>
        <xdr:cNvPr id="304" name="フローチャート: 判断 303">
          <a:extLst>
            <a:ext uri="{FF2B5EF4-FFF2-40B4-BE49-F238E27FC236}">
              <a16:creationId xmlns:a16="http://schemas.microsoft.com/office/drawing/2014/main" id="{AAEAA344-44FF-4319-9CC0-5633446635C5}"/>
            </a:ext>
          </a:extLst>
        </xdr:cNvPr>
        <xdr:cNvSpPr/>
      </xdr:nvSpPr>
      <xdr:spPr>
        <a:xfrm>
          <a:off x="7810500" y="6446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49656</xdr:rowOff>
    </xdr:from>
    <xdr:ext cx="534377" cy="259045"/>
    <xdr:sp macro="" textlink="">
      <xdr:nvSpPr>
        <xdr:cNvPr id="305" name="テキスト ボックス 304">
          <a:extLst>
            <a:ext uri="{FF2B5EF4-FFF2-40B4-BE49-F238E27FC236}">
              <a16:creationId xmlns:a16="http://schemas.microsoft.com/office/drawing/2014/main" id="{F82A96F6-A0C0-4DD1-9BA9-D9232E785DD4}"/>
            </a:ext>
          </a:extLst>
        </xdr:cNvPr>
        <xdr:cNvSpPr txBox="1"/>
      </xdr:nvSpPr>
      <xdr:spPr>
        <a:xfrm>
          <a:off x="7594111" y="622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107697</xdr:rowOff>
    </xdr:from>
    <xdr:to>
      <xdr:col>36</xdr:col>
      <xdr:colOff>165100</xdr:colOff>
      <xdr:row>38</xdr:row>
      <xdr:rowOff>37847</xdr:rowOff>
    </xdr:to>
    <xdr:sp macro="" textlink="">
      <xdr:nvSpPr>
        <xdr:cNvPr id="306" name="フローチャート: 判断 305">
          <a:extLst>
            <a:ext uri="{FF2B5EF4-FFF2-40B4-BE49-F238E27FC236}">
              <a16:creationId xmlns:a16="http://schemas.microsoft.com/office/drawing/2014/main" id="{02A9E633-2334-4A77-8DDC-E85B6A55CECB}"/>
            </a:ext>
          </a:extLst>
        </xdr:cNvPr>
        <xdr:cNvSpPr/>
      </xdr:nvSpPr>
      <xdr:spPr>
        <a:xfrm>
          <a:off x="6921500" y="645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54374</xdr:rowOff>
    </xdr:from>
    <xdr:ext cx="534377" cy="259045"/>
    <xdr:sp macro="" textlink="">
      <xdr:nvSpPr>
        <xdr:cNvPr id="307" name="テキスト ボックス 306">
          <a:extLst>
            <a:ext uri="{FF2B5EF4-FFF2-40B4-BE49-F238E27FC236}">
              <a16:creationId xmlns:a16="http://schemas.microsoft.com/office/drawing/2014/main" id="{97AF882F-89A1-4A96-AE19-0105FF91960E}"/>
            </a:ext>
          </a:extLst>
        </xdr:cNvPr>
        <xdr:cNvSpPr txBox="1"/>
      </xdr:nvSpPr>
      <xdr:spPr>
        <a:xfrm>
          <a:off x="6705111" y="622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99647B6E-96E1-4C05-AB66-FE11E830D8F1}"/>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4F767C0-74FC-411A-9E99-71FE68D69F6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74BC12D8-8523-48C1-A028-42A1BA2247B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87E63847-066A-42EE-9E81-5921D2757574}"/>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C1989A5-6747-4E36-AA45-8C6C33A15224}"/>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52615</xdr:rowOff>
    </xdr:from>
    <xdr:to>
      <xdr:col>55</xdr:col>
      <xdr:colOff>50800</xdr:colOff>
      <xdr:row>37</xdr:row>
      <xdr:rowOff>154215</xdr:rowOff>
    </xdr:to>
    <xdr:sp macro="" textlink="">
      <xdr:nvSpPr>
        <xdr:cNvPr id="313" name="楕円 312">
          <a:extLst>
            <a:ext uri="{FF2B5EF4-FFF2-40B4-BE49-F238E27FC236}">
              <a16:creationId xmlns:a16="http://schemas.microsoft.com/office/drawing/2014/main" id="{7E824348-865F-4F50-98D8-A6457F82D5FB}"/>
            </a:ext>
          </a:extLst>
        </xdr:cNvPr>
        <xdr:cNvSpPr/>
      </xdr:nvSpPr>
      <xdr:spPr>
        <a:xfrm>
          <a:off x="10426700" y="63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31042</xdr:rowOff>
    </xdr:from>
    <xdr:ext cx="599010" cy="259045"/>
    <xdr:sp macro="" textlink="">
      <xdr:nvSpPr>
        <xdr:cNvPr id="314" name="補助費等該当値テキスト">
          <a:extLst>
            <a:ext uri="{FF2B5EF4-FFF2-40B4-BE49-F238E27FC236}">
              <a16:creationId xmlns:a16="http://schemas.microsoft.com/office/drawing/2014/main" id="{4CF81C28-593B-4707-9D67-4C26D6D2097D}"/>
            </a:ext>
          </a:extLst>
        </xdr:cNvPr>
        <xdr:cNvSpPr txBox="1"/>
      </xdr:nvSpPr>
      <xdr:spPr>
        <a:xfrm>
          <a:off x="10528300" y="6374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98720</xdr:rowOff>
    </xdr:from>
    <xdr:to>
      <xdr:col>50</xdr:col>
      <xdr:colOff>165100</xdr:colOff>
      <xdr:row>38</xdr:row>
      <xdr:rowOff>28870</xdr:rowOff>
    </xdr:to>
    <xdr:sp macro="" textlink="">
      <xdr:nvSpPr>
        <xdr:cNvPr id="315" name="楕円 314">
          <a:extLst>
            <a:ext uri="{FF2B5EF4-FFF2-40B4-BE49-F238E27FC236}">
              <a16:creationId xmlns:a16="http://schemas.microsoft.com/office/drawing/2014/main" id="{17F56170-B41A-4FA3-8A16-3C54533A49C3}"/>
            </a:ext>
          </a:extLst>
        </xdr:cNvPr>
        <xdr:cNvSpPr/>
      </xdr:nvSpPr>
      <xdr:spPr>
        <a:xfrm>
          <a:off x="9588500" y="644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19997</xdr:rowOff>
    </xdr:from>
    <xdr:ext cx="534377" cy="259045"/>
    <xdr:sp macro="" textlink="">
      <xdr:nvSpPr>
        <xdr:cNvPr id="316" name="テキスト ボックス 315">
          <a:extLst>
            <a:ext uri="{FF2B5EF4-FFF2-40B4-BE49-F238E27FC236}">
              <a16:creationId xmlns:a16="http://schemas.microsoft.com/office/drawing/2014/main" id="{3B017825-09B0-4F89-B862-E1F57AE2C98A}"/>
            </a:ext>
          </a:extLst>
        </xdr:cNvPr>
        <xdr:cNvSpPr txBox="1"/>
      </xdr:nvSpPr>
      <xdr:spPr>
        <a:xfrm>
          <a:off x="9372111" y="65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99670</xdr:rowOff>
    </xdr:from>
    <xdr:to>
      <xdr:col>46</xdr:col>
      <xdr:colOff>38100</xdr:colOff>
      <xdr:row>36</xdr:row>
      <xdr:rowOff>29820</xdr:rowOff>
    </xdr:to>
    <xdr:sp macro="" textlink="">
      <xdr:nvSpPr>
        <xdr:cNvPr id="317" name="楕円 316">
          <a:extLst>
            <a:ext uri="{FF2B5EF4-FFF2-40B4-BE49-F238E27FC236}">
              <a16:creationId xmlns:a16="http://schemas.microsoft.com/office/drawing/2014/main" id="{F64E4618-FA2F-4A1E-9607-A93F09EC5311}"/>
            </a:ext>
          </a:extLst>
        </xdr:cNvPr>
        <xdr:cNvSpPr/>
      </xdr:nvSpPr>
      <xdr:spPr>
        <a:xfrm>
          <a:off x="8699500" y="61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20947</xdr:rowOff>
    </xdr:from>
    <xdr:ext cx="599010" cy="259045"/>
    <xdr:sp macro="" textlink="">
      <xdr:nvSpPr>
        <xdr:cNvPr id="318" name="テキスト ボックス 317">
          <a:extLst>
            <a:ext uri="{FF2B5EF4-FFF2-40B4-BE49-F238E27FC236}">
              <a16:creationId xmlns:a16="http://schemas.microsoft.com/office/drawing/2014/main" id="{79620AE1-69B3-45B3-B080-7240A9C016AA}"/>
            </a:ext>
          </a:extLst>
        </xdr:cNvPr>
        <xdr:cNvSpPr txBox="1"/>
      </xdr:nvSpPr>
      <xdr:spPr>
        <a:xfrm>
          <a:off x="8450795" y="619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123947</xdr:rowOff>
    </xdr:from>
    <xdr:to>
      <xdr:col>41</xdr:col>
      <xdr:colOff>101600</xdr:colOff>
      <xdr:row>38</xdr:row>
      <xdr:rowOff>54097</xdr:rowOff>
    </xdr:to>
    <xdr:sp macro="" textlink="">
      <xdr:nvSpPr>
        <xdr:cNvPr id="319" name="楕円 318">
          <a:extLst>
            <a:ext uri="{FF2B5EF4-FFF2-40B4-BE49-F238E27FC236}">
              <a16:creationId xmlns:a16="http://schemas.microsoft.com/office/drawing/2014/main" id="{DD47A919-022C-4E35-9501-9AEAB729FA8F}"/>
            </a:ext>
          </a:extLst>
        </xdr:cNvPr>
        <xdr:cNvSpPr/>
      </xdr:nvSpPr>
      <xdr:spPr>
        <a:xfrm>
          <a:off x="7810500" y="64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45224</xdr:rowOff>
    </xdr:from>
    <xdr:ext cx="534377" cy="259045"/>
    <xdr:sp macro="" textlink="">
      <xdr:nvSpPr>
        <xdr:cNvPr id="320" name="テキスト ボックス 319">
          <a:extLst>
            <a:ext uri="{FF2B5EF4-FFF2-40B4-BE49-F238E27FC236}">
              <a16:creationId xmlns:a16="http://schemas.microsoft.com/office/drawing/2014/main" id="{DE6B4C28-DCEB-4688-8E05-25F0B8794669}"/>
            </a:ext>
          </a:extLst>
        </xdr:cNvPr>
        <xdr:cNvSpPr txBox="1"/>
      </xdr:nvSpPr>
      <xdr:spPr>
        <a:xfrm>
          <a:off x="7594111" y="656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132863</xdr:rowOff>
    </xdr:from>
    <xdr:to>
      <xdr:col>36</xdr:col>
      <xdr:colOff>165100</xdr:colOff>
      <xdr:row>38</xdr:row>
      <xdr:rowOff>63013</xdr:rowOff>
    </xdr:to>
    <xdr:sp macro="" textlink="">
      <xdr:nvSpPr>
        <xdr:cNvPr id="321" name="楕円 320">
          <a:extLst>
            <a:ext uri="{FF2B5EF4-FFF2-40B4-BE49-F238E27FC236}">
              <a16:creationId xmlns:a16="http://schemas.microsoft.com/office/drawing/2014/main" id="{132ABF82-38D6-4695-9391-EF426DFF7DF6}"/>
            </a:ext>
          </a:extLst>
        </xdr:cNvPr>
        <xdr:cNvSpPr/>
      </xdr:nvSpPr>
      <xdr:spPr>
        <a:xfrm>
          <a:off x="6921500" y="647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54140</xdr:rowOff>
    </xdr:from>
    <xdr:ext cx="534377" cy="259045"/>
    <xdr:sp macro="" textlink="">
      <xdr:nvSpPr>
        <xdr:cNvPr id="322" name="テキスト ボックス 321">
          <a:extLst>
            <a:ext uri="{FF2B5EF4-FFF2-40B4-BE49-F238E27FC236}">
              <a16:creationId xmlns:a16="http://schemas.microsoft.com/office/drawing/2014/main" id="{AFEC8FE5-3CA3-4FBB-A60D-1DB18B1678C8}"/>
            </a:ext>
          </a:extLst>
        </xdr:cNvPr>
        <xdr:cNvSpPr txBox="1"/>
      </xdr:nvSpPr>
      <xdr:spPr>
        <a:xfrm>
          <a:off x="6705111" y="656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ADAFC703-9B10-4694-A814-B14A5B8704D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FD187F81-4B76-4D76-ACA8-AD4BC6ED28EC}"/>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62C4F2BF-277F-4BF9-A05C-D7675FBBE19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97E443B3-5D3B-41C7-B4BF-2655EF8531E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29A763E-4F10-4F65-9D3D-3CD9C4986B93}"/>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23F589E-E26A-4014-8C6A-21F7DCE5D88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20574EF7-0933-4DB7-9BDF-1874748B383D}"/>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53A20E81-E369-4DDC-ACE5-CAC1CB866AB7}"/>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E61CC3CA-9401-4FC4-9656-1CA359B5134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A144B10-94B3-4051-AEEB-C3272376269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437F095C-0412-47FB-9C99-B7E902210C62}"/>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EA537278-55DE-45A5-A604-764454EC85B9}"/>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13F0D7AE-0487-4D16-B659-559F82C0BB4C}"/>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AED834C-69D1-40F7-A6D5-BA5C7C7DA633}"/>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AE5EF449-343A-4774-89CD-E8F9C93BB7F3}"/>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78C38AC-7403-4994-910E-35EB84912BAC}"/>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F9FD0840-8C15-4DC4-A047-342F84220042}"/>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59B224C6-E6F1-4291-84DB-6A495497682D}"/>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A92CE95D-EB55-4EC1-B4D5-34D5DD79D31E}"/>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AC029439-4352-49AA-8249-27D60F12607E}"/>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DB418215-253E-41A1-A6F3-2E39B716A6DA}"/>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18512FBB-441C-474A-99E2-F944D6D3306F}"/>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7D3ACC89-BE80-4667-A3A9-D1F393FA981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DA214855-367F-469A-8E7C-08626FBEA302}"/>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131CBA98-5EDE-4ECB-B343-E83B2DE9FAD7}"/>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4C9F3707-456A-4250-9A37-3E78DD72E9AE}"/>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3ABEA930-3D40-40CE-93C4-040BF4AAE4BD}"/>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44C48D4C-FBA6-40AF-9AF5-24A1D090EFF2}"/>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119756</xdr:rowOff>
    </xdr:from>
    <xdr:to>
      <xdr:col>55</xdr:col>
      <xdr:colOff>0</xdr:colOff>
      <xdr:row>58</xdr:row>
      <xdr:rowOff>145997</xdr:rowOff>
    </xdr:to>
    <xdr:cxnSp macro="">
      <xdr:nvCxnSpPr>
        <xdr:cNvPr id="351" name="直線コネクタ 350">
          <a:extLst>
            <a:ext uri="{FF2B5EF4-FFF2-40B4-BE49-F238E27FC236}">
              <a16:creationId xmlns:a16="http://schemas.microsoft.com/office/drawing/2014/main" id="{AE9E643A-102B-4322-AFEC-41FA174E1806}"/>
            </a:ext>
          </a:extLst>
        </xdr:cNvPr>
        <xdr:cNvCxnSpPr/>
      </xdr:nvCxnSpPr>
      <xdr:spPr>
        <a:xfrm flipV="1">
          <a:off x="9639300" y="10063856"/>
          <a:ext cx="838200" cy="2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2091</xdr:rowOff>
    </xdr:from>
    <xdr:ext cx="599010" cy="259045"/>
    <xdr:sp macro="" textlink="">
      <xdr:nvSpPr>
        <xdr:cNvPr id="352" name="普通建設事業費平均値テキスト">
          <a:extLst>
            <a:ext uri="{FF2B5EF4-FFF2-40B4-BE49-F238E27FC236}">
              <a16:creationId xmlns:a16="http://schemas.microsoft.com/office/drawing/2014/main" id="{92E87501-69BB-4383-A20C-6603D821E33A}"/>
            </a:ext>
          </a:extLst>
        </xdr:cNvPr>
        <xdr:cNvSpPr txBox="1"/>
      </xdr:nvSpPr>
      <xdr:spPr>
        <a:xfrm>
          <a:off x="10528300" y="9774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E36BCBB-BA5D-4E03-B597-603CA8DB419E}"/>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38080</xdr:rowOff>
    </xdr:from>
    <xdr:to>
      <xdr:col>50</xdr:col>
      <xdr:colOff>114300</xdr:colOff>
      <xdr:row>58</xdr:row>
      <xdr:rowOff>145997</xdr:rowOff>
    </xdr:to>
    <xdr:cxnSp macro="">
      <xdr:nvCxnSpPr>
        <xdr:cNvPr id="354" name="直線コネクタ 353">
          <a:extLst>
            <a:ext uri="{FF2B5EF4-FFF2-40B4-BE49-F238E27FC236}">
              <a16:creationId xmlns:a16="http://schemas.microsoft.com/office/drawing/2014/main" id="{62E7D1B7-83DC-43F2-8371-7C96A12D6A05}"/>
            </a:ext>
          </a:extLst>
        </xdr:cNvPr>
        <xdr:cNvCxnSpPr/>
      </xdr:nvCxnSpPr>
      <xdr:spPr>
        <a:xfrm>
          <a:off x="8750300" y="9982180"/>
          <a:ext cx="889000" cy="10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DC1E3DD-CB2D-46D0-9833-4FC9AA30B6D2}"/>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107456</xdr:rowOff>
    </xdr:from>
    <xdr:ext cx="599010" cy="259045"/>
    <xdr:sp macro="" textlink="">
      <xdr:nvSpPr>
        <xdr:cNvPr id="356" name="テキスト ボックス 355">
          <a:extLst>
            <a:ext uri="{FF2B5EF4-FFF2-40B4-BE49-F238E27FC236}">
              <a16:creationId xmlns:a16="http://schemas.microsoft.com/office/drawing/2014/main" id="{A0DA5E25-3B29-444B-8001-88A08F485016}"/>
            </a:ext>
          </a:extLst>
        </xdr:cNvPr>
        <xdr:cNvSpPr txBox="1"/>
      </xdr:nvSpPr>
      <xdr:spPr>
        <a:xfrm>
          <a:off x="9339795" y="970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38080</xdr:rowOff>
    </xdr:from>
    <xdr:to>
      <xdr:col>45</xdr:col>
      <xdr:colOff>177800</xdr:colOff>
      <xdr:row>58</xdr:row>
      <xdr:rowOff>79564</xdr:rowOff>
    </xdr:to>
    <xdr:cxnSp macro="">
      <xdr:nvCxnSpPr>
        <xdr:cNvPr id="357" name="直線コネクタ 356">
          <a:extLst>
            <a:ext uri="{FF2B5EF4-FFF2-40B4-BE49-F238E27FC236}">
              <a16:creationId xmlns:a16="http://schemas.microsoft.com/office/drawing/2014/main" id="{32AD130D-1A1D-47AB-8B20-C8DE281DFA70}"/>
            </a:ext>
          </a:extLst>
        </xdr:cNvPr>
        <xdr:cNvCxnSpPr/>
      </xdr:nvCxnSpPr>
      <xdr:spPr>
        <a:xfrm flipV="1">
          <a:off x="7861300" y="9982180"/>
          <a:ext cx="889000" cy="4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1B35FCE7-87E2-498C-93C4-D81DE5B23104}"/>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B1E7ABDB-56BC-4299-96D1-2B5213CCD9F4}"/>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79564</xdr:rowOff>
    </xdr:from>
    <xdr:to>
      <xdr:col>41</xdr:col>
      <xdr:colOff>50800</xdr:colOff>
      <xdr:row>58</xdr:row>
      <xdr:rowOff>169452</xdr:rowOff>
    </xdr:to>
    <xdr:cxnSp macro="">
      <xdr:nvCxnSpPr>
        <xdr:cNvPr id="360" name="直線コネクタ 359">
          <a:extLst>
            <a:ext uri="{FF2B5EF4-FFF2-40B4-BE49-F238E27FC236}">
              <a16:creationId xmlns:a16="http://schemas.microsoft.com/office/drawing/2014/main" id="{63CE9CB6-CE4F-4929-8789-D197D3DD37D3}"/>
            </a:ext>
          </a:extLst>
        </xdr:cNvPr>
        <xdr:cNvCxnSpPr/>
      </xdr:nvCxnSpPr>
      <xdr:spPr>
        <a:xfrm flipV="1">
          <a:off x="6972300" y="10023664"/>
          <a:ext cx="889000" cy="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33795</xdr:rowOff>
    </xdr:from>
    <xdr:to>
      <xdr:col>41</xdr:col>
      <xdr:colOff>101600</xdr:colOff>
      <xdr:row>58</xdr:row>
      <xdr:rowOff>135395</xdr:rowOff>
    </xdr:to>
    <xdr:sp macro="" textlink="">
      <xdr:nvSpPr>
        <xdr:cNvPr id="361" name="フローチャート: 判断 360">
          <a:extLst>
            <a:ext uri="{FF2B5EF4-FFF2-40B4-BE49-F238E27FC236}">
              <a16:creationId xmlns:a16="http://schemas.microsoft.com/office/drawing/2014/main" id="{4EDF030E-6354-4CBD-9984-4DC67D7A9941}"/>
            </a:ext>
          </a:extLst>
        </xdr:cNvPr>
        <xdr:cNvSpPr/>
      </xdr:nvSpPr>
      <xdr:spPr>
        <a:xfrm>
          <a:off x="7810500" y="997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126522</xdr:rowOff>
    </xdr:from>
    <xdr:ext cx="599010" cy="259045"/>
    <xdr:sp macro="" textlink="">
      <xdr:nvSpPr>
        <xdr:cNvPr id="362" name="テキスト ボックス 361">
          <a:extLst>
            <a:ext uri="{FF2B5EF4-FFF2-40B4-BE49-F238E27FC236}">
              <a16:creationId xmlns:a16="http://schemas.microsoft.com/office/drawing/2014/main" id="{F1DB9F50-CCD8-4CEB-A4B9-49A86B07E51C}"/>
            </a:ext>
          </a:extLst>
        </xdr:cNvPr>
        <xdr:cNvSpPr txBox="1"/>
      </xdr:nvSpPr>
      <xdr:spPr>
        <a:xfrm>
          <a:off x="7561795" y="1007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52923</xdr:rowOff>
    </xdr:from>
    <xdr:to>
      <xdr:col>36</xdr:col>
      <xdr:colOff>165100</xdr:colOff>
      <xdr:row>58</xdr:row>
      <xdr:rowOff>154523</xdr:rowOff>
    </xdr:to>
    <xdr:sp macro="" textlink="">
      <xdr:nvSpPr>
        <xdr:cNvPr id="363" name="フローチャート: 判断 362">
          <a:extLst>
            <a:ext uri="{FF2B5EF4-FFF2-40B4-BE49-F238E27FC236}">
              <a16:creationId xmlns:a16="http://schemas.microsoft.com/office/drawing/2014/main" id="{97BF3981-4D39-4BF4-9FCE-63122E208108}"/>
            </a:ext>
          </a:extLst>
        </xdr:cNvPr>
        <xdr:cNvSpPr/>
      </xdr:nvSpPr>
      <xdr:spPr>
        <a:xfrm>
          <a:off x="6921500" y="999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171050</xdr:rowOff>
    </xdr:from>
    <xdr:ext cx="534377" cy="259045"/>
    <xdr:sp macro="" textlink="">
      <xdr:nvSpPr>
        <xdr:cNvPr id="364" name="テキスト ボックス 363">
          <a:extLst>
            <a:ext uri="{FF2B5EF4-FFF2-40B4-BE49-F238E27FC236}">
              <a16:creationId xmlns:a16="http://schemas.microsoft.com/office/drawing/2014/main" id="{71148686-FC71-4347-9015-D52FC653D34D}"/>
            </a:ext>
          </a:extLst>
        </xdr:cNvPr>
        <xdr:cNvSpPr txBox="1"/>
      </xdr:nvSpPr>
      <xdr:spPr>
        <a:xfrm>
          <a:off x="6705111" y="97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6465579D-10CA-4F7A-8DA1-9DE98A936A0D}"/>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2BCAE4BD-FB9E-4766-9186-7C2B0A3A907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3627F8ED-5AB3-4B4F-B8D5-E7E84DE6562E}"/>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8171A9AA-88A8-4F8B-85FE-0467EB8F56CF}"/>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931CE492-4D4A-44E2-9C7B-73F944D0235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68956</xdr:rowOff>
    </xdr:from>
    <xdr:to>
      <xdr:col>55</xdr:col>
      <xdr:colOff>50800</xdr:colOff>
      <xdr:row>58</xdr:row>
      <xdr:rowOff>170556</xdr:rowOff>
    </xdr:to>
    <xdr:sp macro="" textlink="">
      <xdr:nvSpPr>
        <xdr:cNvPr id="370" name="楕円 369">
          <a:extLst>
            <a:ext uri="{FF2B5EF4-FFF2-40B4-BE49-F238E27FC236}">
              <a16:creationId xmlns:a16="http://schemas.microsoft.com/office/drawing/2014/main" id="{C35EF3E9-BBD7-4B03-BFB4-E2F3D3217025}"/>
            </a:ext>
          </a:extLst>
        </xdr:cNvPr>
        <xdr:cNvSpPr/>
      </xdr:nvSpPr>
      <xdr:spPr>
        <a:xfrm>
          <a:off x="10426700" y="1001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155333</xdr:rowOff>
    </xdr:from>
    <xdr:ext cx="534377" cy="259045"/>
    <xdr:sp macro="" textlink="">
      <xdr:nvSpPr>
        <xdr:cNvPr id="371" name="普通建設事業費該当値テキスト">
          <a:extLst>
            <a:ext uri="{FF2B5EF4-FFF2-40B4-BE49-F238E27FC236}">
              <a16:creationId xmlns:a16="http://schemas.microsoft.com/office/drawing/2014/main" id="{9BCC2DB8-564B-4862-9B9C-86A24F2FA0E4}"/>
            </a:ext>
          </a:extLst>
        </xdr:cNvPr>
        <xdr:cNvSpPr txBox="1"/>
      </xdr:nvSpPr>
      <xdr:spPr>
        <a:xfrm>
          <a:off x="10528300" y="992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95197</xdr:rowOff>
    </xdr:from>
    <xdr:to>
      <xdr:col>50</xdr:col>
      <xdr:colOff>165100</xdr:colOff>
      <xdr:row>59</xdr:row>
      <xdr:rowOff>25347</xdr:rowOff>
    </xdr:to>
    <xdr:sp macro="" textlink="">
      <xdr:nvSpPr>
        <xdr:cNvPr id="372" name="楕円 371">
          <a:extLst>
            <a:ext uri="{FF2B5EF4-FFF2-40B4-BE49-F238E27FC236}">
              <a16:creationId xmlns:a16="http://schemas.microsoft.com/office/drawing/2014/main" id="{84E2446A-739F-49FA-86AC-10B05F7B7061}"/>
            </a:ext>
          </a:extLst>
        </xdr:cNvPr>
        <xdr:cNvSpPr/>
      </xdr:nvSpPr>
      <xdr:spPr>
        <a:xfrm>
          <a:off x="9588500" y="1003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16474</xdr:rowOff>
    </xdr:from>
    <xdr:ext cx="534377" cy="259045"/>
    <xdr:sp macro="" textlink="">
      <xdr:nvSpPr>
        <xdr:cNvPr id="373" name="テキスト ボックス 372">
          <a:extLst>
            <a:ext uri="{FF2B5EF4-FFF2-40B4-BE49-F238E27FC236}">
              <a16:creationId xmlns:a16="http://schemas.microsoft.com/office/drawing/2014/main" id="{4971E922-2158-440D-BE7E-E514D2C639F3}"/>
            </a:ext>
          </a:extLst>
        </xdr:cNvPr>
        <xdr:cNvSpPr txBox="1"/>
      </xdr:nvSpPr>
      <xdr:spPr>
        <a:xfrm>
          <a:off x="9372111" y="1013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158730</xdr:rowOff>
    </xdr:from>
    <xdr:to>
      <xdr:col>46</xdr:col>
      <xdr:colOff>38100</xdr:colOff>
      <xdr:row>58</xdr:row>
      <xdr:rowOff>88880</xdr:rowOff>
    </xdr:to>
    <xdr:sp macro="" textlink="">
      <xdr:nvSpPr>
        <xdr:cNvPr id="374" name="楕円 373">
          <a:extLst>
            <a:ext uri="{FF2B5EF4-FFF2-40B4-BE49-F238E27FC236}">
              <a16:creationId xmlns:a16="http://schemas.microsoft.com/office/drawing/2014/main" id="{3B069806-A5FB-4D1F-973C-F8D68E8180F0}"/>
            </a:ext>
          </a:extLst>
        </xdr:cNvPr>
        <xdr:cNvSpPr/>
      </xdr:nvSpPr>
      <xdr:spPr>
        <a:xfrm>
          <a:off x="8699500" y="99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105407</xdr:rowOff>
    </xdr:from>
    <xdr:ext cx="599010" cy="259045"/>
    <xdr:sp macro="" textlink="">
      <xdr:nvSpPr>
        <xdr:cNvPr id="375" name="テキスト ボックス 374">
          <a:extLst>
            <a:ext uri="{FF2B5EF4-FFF2-40B4-BE49-F238E27FC236}">
              <a16:creationId xmlns:a16="http://schemas.microsoft.com/office/drawing/2014/main" id="{56DF182B-12E0-4829-805D-51377D304956}"/>
            </a:ext>
          </a:extLst>
        </xdr:cNvPr>
        <xdr:cNvSpPr txBox="1"/>
      </xdr:nvSpPr>
      <xdr:spPr>
        <a:xfrm>
          <a:off x="8450795" y="970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28764</xdr:rowOff>
    </xdr:from>
    <xdr:to>
      <xdr:col>41</xdr:col>
      <xdr:colOff>101600</xdr:colOff>
      <xdr:row>58</xdr:row>
      <xdr:rowOff>130364</xdr:rowOff>
    </xdr:to>
    <xdr:sp macro="" textlink="">
      <xdr:nvSpPr>
        <xdr:cNvPr id="376" name="楕円 375">
          <a:extLst>
            <a:ext uri="{FF2B5EF4-FFF2-40B4-BE49-F238E27FC236}">
              <a16:creationId xmlns:a16="http://schemas.microsoft.com/office/drawing/2014/main" id="{179F85DA-0CE9-4620-A7BE-A1B799B3EB91}"/>
            </a:ext>
          </a:extLst>
        </xdr:cNvPr>
        <xdr:cNvSpPr/>
      </xdr:nvSpPr>
      <xdr:spPr>
        <a:xfrm>
          <a:off x="7810500" y="99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146891</xdr:rowOff>
    </xdr:from>
    <xdr:ext cx="599010" cy="259045"/>
    <xdr:sp macro="" textlink="">
      <xdr:nvSpPr>
        <xdr:cNvPr id="377" name="テキスト ボックス 376">
          <a:extLst>
            <a:ext uri="{FF2B5EF4-FFF2-40B4-BE49-F238E27FC236}">
              <a16:creationId xmlns:a16="http://schemas.microsoft.com/office/drawing/2014/main" id="{628B3F3D-5A6D-43FD-8D12-60459984B90B}"/>
            </a:ext>
          </a:extLst>
        </xdr:cNvPr>
        <xdr:cNvSpPr txBox="1"/>
      </xdr:nvSpPr>
      <xdr:spPr>
        <a:xfrm>
          <a:off x="7561795" y="974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118652</xdr:rowOff>
    </xdr:from>
    <xdr:to>
      <xdr:col>36</xdr:col>
      <xdr:colOff>165100</xdr:colOff>
      <xdr:row>59</xdr:row>
      <xdr:rowOff>48802</xdr:rowOff>
    </xdr:to>
    <xdr:sp macro="" textlink="">
      <xdr:nvSpPr>
        <xdr:cNvPr id="378" name="楕円 377">
          <a:extLst>
            <a:ext uri="{FF2B5EF4-FFF2-40B4-BE49-F238E27FC236}">
              <a16:creationId xmlns:a16="http://schemas.microsoft.com/office/drawing/2014/main" id="{491F315C-4B22-4393-8C97-0FAC705690C2}"/>
            </a:ext>
          </a:extLst>
        </xdr:cNvPr>
        <xdr:cNvSpPr/>
      </xdr:nvSpPr>
      <xdr:spPr>
        <a:xfrm>
          <a:off x="6921500" y="100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39929</xdr:rowOff>
    </xdr:from>
    <xdr:ext cx="534377" cy="259045"/>
    <xdr:sp macro="" textlink="">
      <xdr:nvSpPr>
        <xdr:cNvPr id="379" name="テキスト ボックス 378">
          <a:extLst>
            <a:ext uri="{FF2B5EF4-FFF2-40B4-BE49-F238E27FC236}">
              <a16:creationId xmlns:a16="http://schemas.microsoft.com/office/drawing/2014/main" id="{4A03C0E6-3E94-4F45-870A-55796DA7D7FD}"/>
            </a:ext>
          </a:extLst>
        </xdr:cNvPr>
        <xdr:cNvSpPr txBox="1"/>
      </xdr:nvSpPr>
      <xdr:spPr>
        <a:xfrm>
          <a:off x="6705111" y="101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18C13605-2557-4F5C-87F2-18D742B65497}"/>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24F2CD78-AB61-4AF4-BB8F-066FA5AB2EA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6D4E0BB4-4525-447A-8B1E-7CD7F65DAA5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EC461C31-839D-48BF-B95D-08CDF1E6A36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1441E494-B231-40E9-A677-496EBA4D7D6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D53EA207-A635-4FBF-970B-67D1629B120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FEF63EE3-36C4-4123-BDE7-51E3307CB4F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C29D3B32-2886-48F6-A059-5142EB024216}"/>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37FAF3CF-9B3F-498E-BF63-0213F04EFF7C}"/>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DEDEC538-B5A7-4038-B7FB-301ACC1ED207}"/>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74FED4F7-8791-4DE6-986A-14678B469C82}"/>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260944CC-214F-4712-9221-A59A27FBD129}"/>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6A93D28D-5859-47F9-83CC-4D0C05EB8E93}"/>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27B03E90-8C6A-4AA2-86F2-AFA2696894E1}"/>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16D2C311-924E-48DB-9643-62BC2BEFF9B5}"/>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9B749FBC-3C13-430F-8BCB-DA4105258956}"/>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7240B48-395C-44EB-AFA9-78C0497E54CA}"/>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512B768A-D954-4BED-B1D2-4B69DE348D06}"/>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1C745ACC-AD61-4806-8E2B-CF1D51B62BA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98F66897-B405-483E-BDEC-2388A96B78C5}"/>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80EAF004-A769-4BAE-9FDB-6A392BA4D771}"/>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EC1048E4-365A-49FF-950B-9B6B41E1C2D2}"/>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AB147155-EC55-4BCA-87A6-D09C2C1E48D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F11DB61-FC46-4281-AF6E-27752BA16C61}"/>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D83DBEC3-5072-46CD-B4BE-5FC9962FA30D}"/>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4888BA62-56CE-4E80-AC94-8F75147637B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D217F407-62D8-4494-9C73-08039FF5F8D5}"/>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AE2C65AF-5BCE-48F5-956E-BFFF7D5150FA}"/>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150619</xdr:rowOff>
    </xdr:from>
    <xdr:to>
      <xdr:col>55</xdr:col>
      <xdr:colOff>0</xdr:colOff>
      <xdr:row>79</xdr:row>
      <xdr:rowOff>28516</xdr:rowOff>
    </xdr:to>
    <xdr:cxnSp macro="">
      <xdr:nvCxnSpPr>
        <xdr:cNvPr id="408" name="直線コネクタ 407">
          <a:extLst>
            <a:ext uri="{FF2B5EF4-FFF2-40B4-BE49-F238E27FC236}">
              <a16:creationId xmlns:a16="http://schemas.microsoft.com/office/drawing/2014/main" id="{C812AF26-F8F9-407D-AA19-C18D19051DD9}"/>
            </a:ext>
          </a:extLst>
        </xdr:cNvPr>
        <xdr:cNvCxnSpPr/>
      </xdr:nvCxnSpPr>
      <xdr:spPr>
        <a:xfrm flipV="1">
          <a:off x="9639300" y="13523719"/>
          <a:ext cx="838200" cy="4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116713</xdr:rowOff>
    </xdr:from>
    <xdr:ext cx="534377" cy="259045"/>
    <xdr:sp macro="" textlink="">
      <xdr:nvSpPr>
        <xdr:cNvPr id="409" name="普通建設事業費 （ うち新規整備　）平均値テキスト">
          <a:extLst>
            <a:ext uri="{FF2B5EF4-FFF2-40B4-BE49-F238E27FC236}">
              <a16:creationId xmlns:a16="http://schemas.microsoft.com/office/drawing/2014/main" id="{0998B15A-924E-4B4C-83BC-8637703F80F5}"/>
            </a:ext>
          </a:extLst>
        </xdr:cNvPr>
        <xdr:cNvSpPr txBox="1"/>
      </xdr:nvSpPr>
      <xdr:spPr>
        <a:xfrm>
          <a:off x="10528300" y="1331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CAC5B48C-26A7-49A4-B082-C33203E60082}"/>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71901</xdr:rowOff>
    </xdr:from>
    <xdr:to>
      <xdr:col>50</xdr:col>
      <xdr:colOff>114300</xdr:colOff>
      <xdr:row>79</xdr:row>
      <xdr:rowOff>28516</xdr:rowOff>
    </xdr:to>
    <xdr:cxnSp macro="">
      <xdr:nvCxnSpPr>
        <xdr:cNvPr id="411" name="直線コネクタ 410">
          <a:extLst>
            <a:ext uri="{FF2B5EF4-FFF2-40B4-BE49-F238E27FC236}">
              <a16:creationId xmlns:a16="http://schemas.microsoft.com/office/drawing/2014/main" id="{60F5CECF-7EF6-4C4A-90EB-D774276DBDD6}"/>
            </a:ext>
          </a:extLst>
        </xdr:cNvPr>
        <xdr:cNvCxnSpPr/>
      </xdr:nvCxnSpPr>
      <xdr:spPr>
        <a:xfrm>
          <a:off x="8750300" y="13445001"/>
          <a:ext cx="889000" cy="12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295738D5-D8DF-42BD-B1DE-78653F3755DA}"/>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58698</xdr:rowOff>
    </xdr:from>
    <xdr:ext cx="534377" cy="259045"/>
    <xdr:sp macro="" textlink="">
      <xdr:nvSpPr>
        <xdr:cNvPr id="413" name="テキスト ボックス 412">
          <a:extLst>
            <a:ext uri="{FF2B5EF4-FFF2-40B4-BE49-F238E27FC236}">
              <a16:creationId xmlns:a16="http://schemas.microsoft.com/office/drawing/2014/main" id="{F95A0A97-A635-4831-9719-B2932B4637B2}"/>
            </a:ext>
          </a:extLst>
        </xdr:cNvPr>
        <xdr:cNvSpPr txBox="1"/>
      </xdr:nvSpPr>
      <xdr:spPr>
        <a:xfrm>
          <a:off x="9372111" y="132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71901</xdr:rowOff>
    </xdr:from>
    <xdr:to>
      <xdr:col>45</xdr:col>
      <xdr:colOff>177800</xdr:colOff>
      <xdr:row>78</xdr:row>
      <xdr:rowOff>96158</xdr:rowOff>
    </xdr:to>
    <xdr:cxnSp macro="">
      <xdr:nvCxnSpPr>
        <xdr:cNvPr id="414" name="直線コネクタ 413">
          <a:extLst>
            <a:ext uri="{FF2B5EF4-FFF2-40B4-BE49-F238E27FC236}">
              <a16:creationId xmlns:a16="http://schemas.microsoft.com/office/drawing/2014/main" id="{04EF6664-39D1-46DF-A326-710EA04AC8EB}"/>
            </a:ext>
          </a:extLst>
        </xdr:cNvPr>
        <xdr:cNvCxnSpPr/>
      </xdr:nvCxnSpPr>
      <xdr:spPr>
        <a:xfrm flipV="1">
          <a:off x="7861300" y="13445001"/>
          <a:ext cx="889000" cy="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285D5E1-2FE9-485C-9240-B1603B7C25C6}"/>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36780</xdr:rowOff>
    </xdr:from>
    <xdr:ext cx="534377" cy="259045"/>
    <xdr:sp macro="" textlink="">
      <xdr:nvSpPr>
        <xdr:cNvPr id="416" name="テキスト ボックス 415">
          <a:extLst>
            <a:ext uri="{FF2B5EF4-FFF2-40B4-BE49-F238E27FC236}">
              <a16:creationId xmlns:a16="http://schemas.microsoft.com/office/drawing/2014/main" id="{41EDE4B2-4ABD-4880-868E-76EA68299D9C}"/>
            </a:ext>
          </a:extLst>
        </xdr:cNvPr>
        <xdr:cNvSpPr txBox="1"/>
      </xdr:nvSpPr>
      <xdr:spPr>
        <a:xfrm>
          <a:off x="8483111" y="1358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96158</xdr:rowOff>
    </xdr:from>
    <xdr:to>
      <xdr:col>41</xdr:col>
      <xdr:colOff>50800</xdr:colOff>
      <xdr:row>79</xdr:row>
      <xdr:rowOff>23519</xdr:rowOff>
    </xdr:to>
    <xdr:cxnSp macro="">
      <xdr:nvCxnSpPr>
        <xdr:cNvPr id="417" name="直線コネクタ 416">
          <a:extLst>
            <a:ext uri="{FF2B5EF4-FFF2-40B4-BE49-F238E27FC236}">
              <a16:creationId xmlns:a16="http://schemas.microsoft.com/office/drawing/2014/main" id="{433C4C55-D3F1-4E7C-A3B1-4A6676C985B9}"/>
            </a:ext>
          </a:extLst>
        </xdr:cNvPr>
        <xdr:cNvCxnSpPr/>
      </xdr:nvCxnSpPr>
      <xdr:spPr>
        <a:xfrm flipV="1">
          <a:off x="6972300" y="13469258"/>
          <a:ext cx="889000" cy="9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117275</xdr:rowOff>
    </xdr:from>
    <xdr:to>
      <xdr:col>41</xdr:col>
      <xdr:colOff>101600</xdr:colOff>
      <xdr:row>79</xdr:row>
      <xdr:rowOff>47425</xdr:rowOff>
    </xdr:to>
    <xdr:sp macro="" textlink="">
      <xdr:nvSpPr>
        <xdr:cNvPr id="418" name="フローチャート: 判断 417">
          <a:extLst>
            <a:ext uri="{FF2B5EF4-FFF2-40B4-BE49-F238E27FC236}">
              <a16:creationId xmlns:a16="http://schemas.microsoft.com/office/drawing/2014/main" id="{8E85A9B9-3A37-4B2D-B4B4-2EC781489792}"/>
            </a:ext>
          </a:extLst>
        </xdr:cNvPr>
        <xdr:cNvSpPr/>
      </xdr:nvSpPr>
      <xdr:spPr>
        <a:xfrm>
          <a:off x="7810500" y="134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38552</xdr:rowOff>
    </xdr:from>
    <xdr:ext cx="534377" cy="259045"/>
    <xdr:sp macro="" textlink="">
      <xdr:nvSpPr>
        <xdr:cNvPr id="419" name="テキスト ボックス 418">
          <a:extLst>
            <a:ext uri="{FF2B5EF4-FFF2-40B4-BE49-F238E27FC236}">
              <a16:creationId xmlns:a16="http://schemas.microsoft.com/office/drawing/2014/main" id="{7FA4E175-5A94-497A-8E7A-181AAE168D92}"/>
            </a:ext>
          </a:extLst>
        </xdr:cNvPr>
        <xdr:cNvSpPr txBox="1"/>
      </xdr:nvSpPr>
      <xdr:spPr>
        <a:xfrm>
          <a:off x="7594111" y="1358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131891</xdr:rowOff>
    </xdr:from>
    <xdr:to>
      <xdr:col>36</xdr:col>
      <xdr:colOff>165100</xdr:colOff>
      <xdr:row>79</xdr:row>
      <xdr:rowOff>62041</xdr:rowOff>
    </xdr:to>
    <xdr:sp macro="" textlink="">
      <xdr:nvSpPr>
        <xdr:cNvPr id="420" name="フローチャート: 判断 419">
          <a:extLst>
            <a:ext uri="{FF2B5EF4-FFF2-40B4-BE49-F238E27FC236}">
              <a16:creationId xmlns:a16="http://schemas.microsoft.com/office/drawing/2014/main" id="{0AA56F9A-1EC8-4DA8-80A1-6407D7070C1A}"/>
            </a:ext>
          </a:extLst>
        </xdr:cNvPr>
        <xdr:cNvSpPr/>
      </xdr:nvSpPr>
      <xdr:spPr>
        <a:xfrm>
          <a:off x="6921500" y="135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78568</xdr:rowOff>
    </xdr:from>
    <xdr:ext cx="534377" cy="259045"/>
    <xdr:sp macro="" textlink="">
      <xdr:nvSpPr>
        <xdr:cNvPr id="421" name="テキスト ボックス 420">
          <a:extLst>
            <a:ext uri="{FF2B5EF4-FFF2-40B4-BE49-F238E27FC236}">
              <a16:creationId xmlns:a16="http://schemas.microsoft.com/office/drawing/2014/main" id="{BC013C9D-555E-4C09-9584-1083EC279D90}"/>
            </a:ext>
          </a:extLst>
        </xdr:cNvPr>
        <xdr:cNvSpPr txBox="1"/>
      </xdr:nvSpPr>
      <xdr:spPr>
        <a:xfrm>
          <a:off x="6705111" y="132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21DB67CA-794C-42CF-B545-703BC40B28B4}"/>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C78AF181-1D41-4E61-AEB1-B9831041098A}"/>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F4DBFB88-71BE-4A60-A3BA-F2D09DAF2711}"/>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8A3D335B-4D8C-47A2-9039-AEB6BD8EC85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EC158AB7-EFD8-4987-A361-9A80C92DDFE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99819</xdr:rowOff>
    </xdr:from>
    <xdr:to>
      <xdr:col>55</xdr:col>
      <xdr:colOff>50800</xdr:colOff>
      <xdr:row>79</xdr:row>
      <xdr:rowOff>29969</xdr:rowOff>
    </xdr:to>
    <xdr:sp macro="" textlink="">
      <xdr:nvSpPr>
        <xdr:cNvPr id="427" name="楕円 426">
          <a:extLst>
            <a:ext uri="{FF2B5EF4-FFF2-40B4-BE49-F238E27FC236}">
              <a16:creationId xmlns:a16="http://schemas.microsoft.com/office/drawing/2014/main" id="{FD68DD1B-93C0-4BE9-9CDB-9BE9569DA330}"/>
            </a:ext>
          </a:extLst>
        </xdr:cNvPr>
        <xdr:cNvSpPr/>
      </xdr:nvSpPr>
      <xdr:spPr>
        <a:xfrm>
          <a:off x="10426700" y="1347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72264</xdr:rowOff>
    </xdr:from>
    <xdr:ext cx="534377" cy="259045"/>
    <xdr:sp macro="" textlink="">
      <xdr:nvSpPr>
        <xdr:cNvPr id="428" name="普通建設事業費 （ うち新規整備　）該当値テキスト">
          <a:extLst>
            <a:ext uri="{FF2B5EF4-FFF2-40B4-BE49-F238E27FC236}">
              <a16:creationId xmlns:a16="http://schemas.microsoft.com/office/drawing/2014/main" id="{CCBD58F8-1F50-4ABC-B1E4-6E1563815640}"/>
            </a:ext>
          </a:extLst>
        </xdr:cNvPr>
        <xdr:cNvSpPr txBox="1"/>
      </xdr:nvSpPr>
      <xdr:spPr>
        <a:xfrm>
          <a:off x="10528300" y="1344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149166</xdr:rowOff>
    </xdr:from>
    <xdr:to>
      <xdr:col>50</xdr:col>
      <xdr:colOff>165100</xdr:colOff>
      <xdr:row>79</xdr:row>
      <xdr:rowOff>79316</xdr:rowOff>
    </xdr:to>
    <xdr:sp macro="" textlink="">
      <xdr:nvSpPr>
        <xdr:cNvPr id="429" name="楕円 428">
          <a:extLst>
            <a:ext uri="{FF2B5EF4-FFF2-40B4-BE49-F238E27FC236}">
              <a16:creationId xmlns:a16="http://schemas.microsoft.com/office/drawing/2014/main" id="{0E41120C-652D-496A-A509-22B9E0BC8567}"/>
            </a:ext>
          </a:extLst>
        </xdr:cNvPr>
        <xdr:cNvSpPr/>
      </xdr:nvSpPr>
      <xdr:spPr>
        <a:xfrm>
          <a:off x="9588500" y="135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70443</xdr:rowOff>
    </xdr:from>
    <xdr:ext cx="534377" cy="259045"/>
    <xdr:sp macro="" textlink="">
      <xdr:nvSpPr>
        <xdr:cNvPr id="430" name="テキスト ボックス 429">
          <a:extLst>
            <a:ext uri="{FF2B5EF4-FFF2-40B4-BE49-F238E27FC236}">
              <a16:creationId xmlns:a16="http://schemas.microsoft.com/office/drawing/2014/main" id="{F1A5B525-F509-4204-B1E1-3B94CB4C2DA1}"/>
            </a:ext>
          </a:extLst>
        </xdr:cNvPr>
        <xdr:cNvSpPr txBox="1"/>
      </xdr:nvSpPr>
      <xdr:spPr>
        <a:xfrm>
          <a:off x="9372111" y="1361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21101</xdr:rowOff>
    </xdr:from>
    <xdr:to>
      <xdr:col>46</xdr:col>
      <xdr:colOff>38100</xdr:colOff>
      <xdr:row>78</xdr:row>
      <xdr:rowOff>122701</xdr:rowOff>
    </xdr:to>
    <xdr:sp macro="" textlink="">
      <xdr:nvSpPr>
        <xdr:cNvPr id="431" name="楕円 430">
          <a:extLst>
            <a:ext uri="{FF2B5EF4-FFF2-40B4-BE49-F238E27FC236}">
              <a16:creationId xmlns:a16="http://schemas.microsoft.com/office/drawing/2014/main" id="{6C70E4D8-23AE-4FBE-827D-AA3F8061B80B}"/>
            </a:ext>
          </a:extLst>
        </xdr:cNvPr>
        <xdr:cNvSpPr/>
      </xdr:nvSpPr>
      <xdr:spPr>
        <a:xfrm>
          <a:off x="8699500" y="133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139228</xdr:rowOff>
    </xdr:from>
    <xdr:ext cx="599010" cy="259045"/>
    <xdr:sp macro="" textlink="">
      <xdr:nvSpPr>
        <xdr:cNvPr id="432" name="テキスト ボックス 431">
          <a:extLst>
            <a:ext uri="{FF2B5EF4-FFF2-40B4-BE49-F238E27FC236}">
              <a16:creationId xmlns:a16="http://schemas.microsoft.com/office/drawing/2014/main" id="{CDA84B02-68DF-42DA-9388-76BBA57A796B}"/>
            </a:ext>
          </a:extLst>
        </xdr:cNvPr>
        <xdr:cNvSpPr txBox="1"/>
      </xdr:nvSpPr>
      <xdr:spPr>
        <a:xfrm>
          <a:off x="8450795" y="13169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45358</xdr:rowOff>
    </xdr:from>
    <xdr:to>
      <xdr:col>41</xdr:col>
      <xdr:colOff>101600</xdr:colOff>
      <xdr:row>78</xdr:row>
      <xdr:rowOff>146958</xdr:rowOff>
    </xdr:to>
    <xdr:sp macro="" textlink="">
      <xdr:nvSpPr>
        <xdr:cNvPr id="433" name="楕円 432">
          <a:extLst>
            <a:ext uri="{FF2B5EF4-FFF2-40B4-BE49-F238E27FC236}">
              <a16:creationId xmlns:a16="http://schemas.microsoft.com/office/drawing/2014/main" id="{A99C5393-0D9B-4153-AFD4-D3AE371956ED}"/>
            </a:ext>
          </a:extLst>
        </xdr:cNvPr>
        <xdr:cNvSpPr/>
      </xdr:nvSpPr>
      <xdr:spPr>
        <a:xfrm>
          <a:off x="7810500" y="134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163485</xdr:rowOff>
    </xdr:from>
    <xdr:ext cx="534377" cy="259045"/>
    <xdr:sp macro="" textlink="">
      <xdr:nvSpPr>
        <xdr:cNvPr id="434" name="テキスト ボックス 433">
          <a:extLst>
            <a:ext uri="{FF2B5EF4-FFF2-40B4-BE49-F238E27FC236}">
              <a16:creationId xmlns:a16="http://schemas.microsoft.com/office/drawing/2014/main" id="{400299D5-9B2A-42ED-93E4-C2022E28BC8F}"/>
            </a:ext>
          </a:extLst>
        </xdr:cNvPr>
        <xdr:cNvSpPr txBox="1"/>
      </xdr:nvSpPr>
      <xdr:spPr>
        <a:xfrm>
          <a:off x="7594111" y="131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144169</xdr:rowOff>
    </xdr:from>
    <xdr:to>
      <xdr:col>36</xdr:col>
      <xdr:colOff>165100</xdr:colOff>
      <xdr:row>79</xdr:row>
      <xdr:rowOff>74319</xdr:rowOff>
    </xdr:to>
    <xdr:sp macro="" textlink="">
      <xdr:nvSpPr>
        <xdr:cNvPr id="435" name="楕円 434">
          <a:extLst>
            <a:ext uri="{FF2B5EF4-FFF2-40B4-BE49-F238E27FC236}">
              <a16:creationId xmlns:a16="http://schemas.microsoft.com/office/drawing/2014/main" id="{9F6F9C7F-2550-49B1-9782-D7C3FA9B14AA}"/>
            </a:ext>
          </a:extLst>
        </xdr:cNvPr>
        <xdr:cNvSpPr/>
      </xdr:nvSpPr>
      <xdr:spPr>
        <a:xfrm>
          <a:off x="6921500" y="1351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65446</xdr:rowOff>
    </xdr:from>
    <xdr:ext cx="534377" cy="259045"/>
    <xdr:sp macro="" textlink="">
      <xdr:nvSpPr>
        <xdr:cNvPr id="436" name="テキスト ボックス 435">
          <a:extLst>
            <a:ext uri="{FF2B5EF4-FFF2-40B4-BE49-F238E27FC236}">
              <a16:creationId xmlns:a16="http://schemas.microsoft.com/office/drawing/2014/main" id="{60424F07-8C8C-4693-8D96-0049CED2D2B0}"/>
            </a:ext>
          </a:extLst>
        </xdr:cNvPr>
        <xdr:cNvSpPr txBox="1"/>
      </xdr:nvSpPr>
      <xdr:spPr>
        <a:xfrm>
          <a:off x="6705111" y="1360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8C86DBAA-D65F-428A-8CC8-7419008B47D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E486FAC7-1DC6-4943-B7FA-EDC4145736F6}"/>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7621BD84-5581-4CF7-B061-FC75489AAA8D}"/>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43F711C5-59BA-4798-8242-6B1D4E80DB9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9D895DF-671E-4005-94C3-522129F3FECE}"/>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7B200BE9-2431-4636-A17F-D934190E59AF}"/>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4738C49E-9ADF-44B5-902F-142EA573E9A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630C67A6-DFD8-4C45-8CAE-50443713E28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587229A-42C1-4306-B41E-7D29723D8E21}"/>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1209E788-BDC5-46DA-A58D-701538FF5802}"/>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D2D2724B-CDD3-4155-8B0A-22CB64EBAC8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5B3A4A5A-BD21-4E65-A0F3-7F95DF4E9111}"/>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A87B1441-B89D-43FE-8CE6-066884AA78E2}"/>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A34B2231-890E-42CF-8000-C347933526F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B85E1B82-CA65-413C-AA1B-C4D867C3C964}"/>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F8562D0B-B58B-4653-B2AD-D8867EDBA1C8}"/>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A1550F64-A49C-41A9-A5B1-ACFF7314F051}"/>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8BEF2F4C-AF21-4D5D-A17B-F62150F8C068}"/>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4C10AF03-1A26-4B7C-B76C-0261931C3457}"/>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10D10C43-208E-4F5B-B7E3-40A3E456DFD9}"/>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408991B8-63AE-4529-A7BC-3942F134C413}"/>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E2B75A7A-236B-4119-81D8-F287137AE6C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5A6ABD75-BED2-4AB2-BF3E-871C6803B929}"/>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69013C84-B398-4FBE-88DA-F97B7BDC1EB6}"/>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14CF6ED-4637-4BA4-AF0D-8A0460F5F89A}"/>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35F3F33E-F482-43AC-998F-2EB0B20B3007}"/>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14CBC502-FE71-4C4F-9247-D27A19655E35}"/>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351F939D-C4E5-4727-8AAB-0BE5A152754C}"/>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54032</xdr:rowOff>
    </xdr:from>
    <xdr:to>
      <xdr:col>55</xdr:col>
      <xdr:colOff>0</xdr:colOff>
      <xdr:row>98</xdr:row>
      <xdr:rowOff>123371</xdr:rowOff>
    </xdr:to>
    <xdr:cxnSp macro="">
      <xdr:nvCxnSpPr>
        <xdr:cNvPr id="465" name="直線コネクタ 464">
          <a:extLst>
            <a:ext uri="{FF2B5EF4-FFF2-40B4-BE49-F238E27FC236}">
              <a16:creationId xmlns:a16="http://schemas.microsoft.com/office/drawing/2014/main" id="{1EEC5813-D187-4CA0-8EFA-DF07A5C62056}"/>
            </a:ext>
          </a:extLst>
        </xdr:cNvPr>
        <xdr:cNvCxnSpPr/>
      </xdr:nvCxnSpPr>
      <xdr:spPr>
        <a:xfrm>
          <a:off x="9639300" y="16856132"/>
          <a:ext cx="838200" cy="6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5118F4A0-F430-496F-9A74-636DD685FD44}"/>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7BB8FEF6-4E44-4866-8552-AC8B9138C8D5}"/>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54032</xdr:rowOff>
    </xdr:from>
    <xdr:to>
      <xdr:col>50</xdr:col>
      <xdr:colOff>114300</xdr:colOff>
      <xdr:row>98</xdr:row>
      <xdr:rowOff>114554</xdr:rowOff>
    </xdr:to>
    <xdr:cxnSp macro="">
      <xdr:nvCxnSpPr>
        <xdr:cNvPr id="468" name="直線コネクタ 467">
          <a:extLst>
            <a:ext uri="{FF2B5EF4-FFF2-40B4-BE49-F238E27FC236}">
              <a16:creationId xmlns:a16="http://schemas.microsoft.com/office/drawing/2014/main" id="{C5FF273E-5E62-4A14-AA10-4B6CE2C454A8}"/>
            </a:ext>
          </a:extLst>
        </xdr:cNvPr>
        <xdr:cNvCxnSpPr/>
      </xdr:nvCxnSpPr>
      <xdr:spPr>
        <a:xfrm flipV="1">
          <a:off x="8750300" y="16856132"/>
          <a:ext cx="889000" cy="6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EFD79EC1-C338-4774-BBEF-35429A797EA1}"/>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7E5E8D98-2CE0-4B8D-B93E-3E569AEF0B6A}"/>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114554</xdr:rowOff>
    </xdr:from>
    <xdr:to>
      <xdr:col>45</xdr:col>
      <xdr:colOff>177800</xdr:colOff>
      <xdr:row>98</xdr:row>
      <xdr:rowOff>166137</xdr:rowOff>
    </xdr:to>
    <xdr:cxnSp macro="">
      <xdr:nvCxnSpPr>
        <xdr:cNvPr id="471" name="直線コネクタ 470">
          <a:extLst>
            <a:ext uri="{FF2B5EF4-FFF2-40B4-BE49-F238E27FC236}">
              <a16:creationId xmlns:a16="http://schemas.microsoft.com/office/drawing/2014/main" id="{70177358-6649-4C97-AE25-2BA9EC407C3D}"/>
            </a:ext>
          </a:extLst>
        </xdr:cNvPr>
        <xdr:cNvCxnSpPr/>
      </xdr:nvCxnSpPr>
      <xdr:spPr>
        <a:xfrm flipV="1">
          <a:off x="7861300" y="16916654"/>
          <a:ext cx="889000" cy="5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AC3C699-9DB9-4F16-A673-40D23B56D8B4}"/>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6255</xdr:rowOff>
    </xdr:from>
    <xdr:ext cx="534377" cy="259045"/>
    <xdr:sp macro="" textlink="">
      <xdr:nvSpPr>
        <xdr:cNvPr id="473" name="テキスト ボックス 472">
          <a:extLst>
            <a:ext uri="{FF2B5EF4-FFF2-40B4-BE49-F238E27FC236}">
              <a16:creationId xmlns:a16="http://schemas.microsoft.com/office/drawing/2014/main" id="{F7CD0EFD-D7E7-40EA-AEE7-DF9AE498C069}"/>
            </a:ext>
          </a:extLst>
        </xdr:cNvPr>
        <xdr:cNvSpPr txBox="1"/>
      </xdr:nvSpPr>
      <xdr:spPr>
        <a:xfrm>
          <a:off x="8483111" y="16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150875</xdr:rowOff>
    </xdr:from>
    <xdr:to>
      <xdr:col>41</xdr:col>
      <xdr:colOff>50800</xdr:colOff>
      <xdr:row>98</xdr:row>
      <xdr:rowOff>166137</xdr:rowOff>
    </xdr:to>
    <xdr:cxnSp macro="">
      <xdr:nvCxnSpPr>
        <xdr:cNvPr id="474" name="直線コネクタ 473">
          <a:extLst>
            <a:ext uri="{FF2B5EF4-FFF2-40B4-BE49-F238E27FC236}">
              <a16:creationId xmlns:a16="http://schemas.microsoft.com/office/drawing/2014/main" id="{05B88E47-62E8-4E1A-9417-D3BA31A0E5C3}"/>
            </a:ext>
          </a:extLst>
        </xdr:cNvPr>
        <xdr:cNvCxnSpPr/>
      </xdr:nvCxnSpPr>
      <xdr:spPr>
        <a:xfrm>
          <a:off x="6972300" y="16952975"/>
          <a:ext cx="889000" cy="1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125746</xdr:rowOff>
    </xdr:from>
    <xdr:to>
      <xdr:col>41</xdr:col>
      <xdr:colOff>101600</xdr:colOff>
      <xdr:row>98</xdr:row>
      <xdr:rowOff>55896</xdr:rowOff>
    </xdr:to>
    <xdr:sp macro="" textlink="">
      <xdr:nvSpPr>
        <xdr:cNvPr id="475" name="フローチャート: 判断 474">
          <a:extLst>
            <a:ext uri="{FF2B5EF4-FFF2-40B4-BE49-F238E27FC236}">
              <a16:creationId xmlns:a16="http://schemas.microsoft.com/office/drawing/2014/main" id="{FBB5D90D-52CE-4B86-826E-ADE2D2E90C63}"/>
            </a:ext>
          </a:extLst>
        </xdr:cNvPr>
        <xdr:cNvSpPr/>
      </xdr:nvSpPr>
      <xdr:spPr>
        <a:xfrm>
          <a:off x="7810500" y="167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72423</xdr:rowOff>
    </xdr:from>
    <xdr:ext cx="534377" cy="259045"/>
    <xdr:sp macro="" textlink="">
      <xdr:nvSpPr>
        <xdr:cNvPr id="476" name="テキスト ボックス 475">
          <a:extLst>
            <a:ext uri="{FF2B5EF4-FFF2-40B4-BE49-F238E27FC236}">
              <a16:creationId xmlns:a16="http://schemas.microsoft.com/office/drawing/2014/main" id="{A3141424-EF59-47DB-A21A-4E3FFE1AF08C}"/>
            </a:ext>
          </a:extLst>
        </xdr:cNvPr>
        <xdr:cNvSpPr txBox="1"/>
      </xdr:nvSpPr>
      <xdr:spPr>
        <a:xfrm>
          <a:off x="7594111" y="1653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147292</xdr:rowOff>
    </xdr:from>
    <xdr:to>
      <xdr:col>36</xdr:col>
      <xdr:colOff>165100</xdr:colOff>
      <xdr:row>98</xdr:row>
      <xdr:rowOff>77442</xdr:rowOff>
    </xdr:to>
    <xdr:sp macro="" textlink="">
      <xdr:nvSpPr>
        <xdr:cNvPr id="477" name="フローチャート: 判断 476">
          <a:extLst>
            <a:ext uri="{FF2B5EF4-FFF2-40B4-BE49-F238E27FC236}">
              <a16:creationId xmlns:a16="http://schemas.microsoft.com/office/drawing/2014/main" id="{E4D22F88-CAB5-4F04-BDC6-6B252EDA9DA1}"/>
            </a:ext>
          </a:extLst>
        </xdr:cNvPr>
        <xdr:cNvSpPr/>
      </xdr:nvSpPr>
      <xdr:spPr>
        <a:xfrm>
          <a:off x="6921500" y="1677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93969</xdr:rowOff>
    </xdr:from>
    <xdr:ext cx="534377" cy="259045"/>
    <xdr:sp macro="" textlink="">
      <xdr:nvSpPr>
        <xdr:cNvPr id="478" name="テキスト ボックス 477">
          <a:extLst>
            <a:ext uri="{FF2B5EF4-FFF2-40B4-BE49-F238E27FC236}">
              <a16:creationId xmlns:a16="http://schemas.microsoft.com/office/drawing/2014/main" id="{99B40F36-3253-4686-9C40-A95A8A8098B6}"/>
            </a:ext>
          </a:extLst>
        </xdr:cNvPr>
        <xdr:cNvSpPr txBox="1"/>
      </xdr:nvSpPr>
      <xdr:spPr>
        <a:xfrm>
          <a:off x="6705111" y="1655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D47C3740-7207-47F1-8AC3-540BE6C77A0C}"/>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8A572080-80A2-40BD-A2B7-A5870843685B}"/>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C64A110B-AFD4-4B14-8D45-AB560684DF92}"/>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9E3A396F-2484-4D8E-8E75-9EBF4BA470F9}"/>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F3CCEBA4-0BDD-4898-B453-9A8F32EB0C36}"/>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72571</xdr:rowOff>
    </xdr:from>
    <xdr:to>
      <xdr:col>55</xdr:col>
      <xdr:colOff>50800</xdr:colOff>
      <xdr:row>99</xdr:row>
      <xdr:rowOff>2721</xdr:rowOff>
    </xdr:to>
    <xdr:sp macro="" textlink="">
      <xdr:nvSpPr>
        <xdr:cNvPr id="484" name="楕円 483">
          <a:extLst>
            <a:ext uri="{FF2B5EF4-FFF2-40B4-BE49-F238E27FC236}">
              <a16:creationId xmlns:a16="http://schemas.microsoft.com/office/drawing/2014/main" id="{F84D9C57-F096-48CD-BC08-82CDE1E09B67}"/>
            </a:ext>
          </a:extLst>
        </xdr:cNvPr>
        <xdr:cNvSpPr/>
      </xdr:nvSpPr>
      <xdr:spPr>
        <a:xfrm>
          <a:off x="10426700" y="168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158948</xdr:rowOff>
    </xdr:from>
    <xdr:ext cx="534377" cy="259045"/>
    <xdr:sp macro="" textlink="">
      <xdr:nvSpPr>
        <xdr:cNvPr id="485" name="普通建設事業費 （ うち更新整備　）該当値テキスト">
          <a:extLst>
            <a:ext uri="{FF2B5EF4-FFF2-40B4-BE49-F238E27FC236}">
              <a16:creationId xmlns:a16="http://schemas.microsoft.com/office/drawing/2014/main" id="{5635CA30-6DFD-4BD3-8802-5DCEB27E588F}"/>
            </a:ext>
          </a:extLst>
        </xdr:cNvPr>
        <xdr:cNvSpPr txBox="1"/>
      </xdr:nvSpPr>
      <xdr:spPr>
        <a:xfrm>
          <a:off x="10528300" y="167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3232</xdr:rowOff>
    </xdr:from>
    <xdr:to>
      <xdr:col>50</xdr:col>
      <xdr:colOff>165100</xdr:colOff>
      <xdr:row>98</xdr:row>
      <xdr:rowOff>104832</xdr:rowOff>
    </xdr:to>
    <xdr:sp macro="" textlink="">
      <xdr:nvSpPr>
        <xdr:cNvPr id="486" name="楕円 485">
          <a:extLst>
            <a:ext uri="{FF2B5EF4-FFF2-40B4-BE49-F238E27FC236}">
              <a16:creationId xmlns:a16="http://schemas.microsoft.com/office/drawing/2014/main" id="{C77F167F-D72A-4491-A679-E5D2DA69DE0D}"/>
            </a:ext>
          </a:extLst>
        </xdr:cNvPr>
        <xdr:cNvSpPr/>
      </xdr:nvSpPr>
      <xdr:spPr>
        <a:xfrm>
          <a:off x="9588500" y="168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95959</xdr:rowOff>
    </xdr:from>
    <xdr:ext cx="534377" cy="259045"/>
    <xdr:sp macro="" textlink="">
      <xdr:nvSpPr>
        <xdr:cNvPr id="487" name="テキスト ボックス 486">
          <a:extLst>
            <a:ext uri="{FF2B5EF4-FFF2-40B4-BE49-F238E27FC236}">
              <a16:creationId xmlns:a16="http://schemas.microsoft.com/office/drawing/2014/main" id="{03C16AD2-AB29-408D-97F2-0F6C56986442}"/>
            </a:ext>
          </a:extLst>
        </xdr:cNvPr>
        <xdr:cNvSpPr txBox="1"/>
      </xdr:nvSpPr>
      <xdr:spPr>
        <a:xfrm>
          <a:off x="9372111" y="1689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63754</xdr:rowOff>
    </xdr:from>
    <xdr:to>
      <xdr:col>46</xdr:col>
      <xdr:colOff>38100</xdr:colOff>
      <xdr:row>98</xdr:row>
      <xdr:rowOff>165354</xdr:rowOff>
    </xdr:to>
    <xdr:sp macro="" textlink="">
      <xdr:nvSpPr>
        <xdr:cNvPr id="488" name="楕円 487">
          <a:extLst>
            <a:ext uri="{FF2B5EF4-FFF2-40B4-BE49-F238E27FC236}">
              <a16:creationId xmlns:a16="http://schemas.microsoft.com/office/drawing/2014/main" id="{3B3A2E47-1DD6-4F41-A5A4-64EC8E11EE8A}"/>
            </a:ext>
          </a:extLst>
        </xdr:cNvPr>
        <xdr:cNvSpPr/>
      </xdr:nvSpPr>
      <xdr:spPr>
        <a:xfrm>
          <a:off x="8699500" y="1686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156481</xdr:rowOff>
    </xdr:from>
    <xdr:ext cx="534377" cy="259045"/>
    <xdr:sp macro="" textlink="">
      <xdr:nvSpPr>
        <xdr:cNvPr id="489" name="テキスト ボックス 488">
          <a:extLst>
            <a:ext uri="{FF2B5EF4-FFF2-40B4-BE49-F238E27FC236}">
              <a16:creationId xmlns:a16="http://schemas.microsoft.com/office/drawing/2014/main" id="{D9ED9E05-E256-47FC-8EF2-AE14CD75D439}"/>
            </a:ext>
          </a:extLst>
        </xdr:cNvPr>
        <xdr:cNvSpPr txBox="1"/>
      </xdr:nvSpPr>
      <xdr:spPr>
        <a:xfrm>
          <a:off x="8483111" y="1695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115337</xdr:rowOff>
    </xdr:from>
    <xdr:to>
      <xdr:col>41</xdr:col>
      <xdr:colOff>101600</xdr:colOff>
      <xdr:row>99</xdr:row>
      <xdr:rowOff>45487</xdr:rowOff>
    </xdr:to>
    <xdr:sp macro="" textlink="">
      <xdr:nvSpPr>
        <xdr:cNvPr id="490" name="楕円 489">
          <a:extLst>
            <a:ext uri="{FF2B5EF4-FFF2-40B4-BE49-F238E27FC236}">
              <a16:creationId xmlns:a16="http://schemas.microsoft.com/office/drawing/2014/main" id="{022259B1-8725-4C0B-9724-8C3FA7F69F3D}"/>
            </a:ext>
          </a:extLst>
        </xdr:cNvPr>
        <xdr:cNvSpPr/>
      </xdr:nvSpPr>
      <xdr:spPr>
        <a:xfrm>
          <a:off x="7810500" y="169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36614</xdr:rowOff>
    </xdr:from>
    <xdr:ext cx="534377" cy="259045"/>
    <xdr:sp macro="" textlink="">
      <xdr:nvSpPr>
        <xdr:cNvPr id="491" name="テキスト ボックス 490">
          <a:extLst>
            <a:ext uri="{FF2B5EF4-FFF2-40B4-BE49-F238E27FC236}">
              <a16:creationId xmlns:a16="http://schemas.microsoft.com/office/drawing/2014/main" id="{98CFF89C-336F-4321-87DB-E765C67731E5}"/>
            </a:ext>
          </a:extLst>
        </xdr:cNvPr>
        <xdr:cNvSpPr txBox="1"/>
      </xdr:nvSpPr>
      <xdr:spPr>
        <a:xfrm>
          <a:off x="7594111" y="17010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100075</xdr:rowOff>
    </xdr:from>
    <xdr:to>
      <xdr:col>36</xdr:col>
      <xdr:colOff>165100</xdr:colOff>
      <xdr:row>99</xdr:row>
      <xdr:rowOff>30225</xdr:rowOff>
    </xdr:to>
    <xdr:sp macro="" textlink="">
      <xdr:nvSpPr>
        <xdr:cNvPr id="492" name="楕円 491">
          <a:extLst>
            <a:ext uri="{FF2B5EF4-FFF2-40B4-BE49-F238E27FC236}">
              <a16:creationId xmlns:a16="http://schemas.microsoft.com/office/drawing/2014/main" id="{08415C47-5787-4A38-98B1-9493969EFE2C}"/>
            </a:ext>
          </a:extLst>
        </xdr:cNvPr>
        <xdr:cNvSpPr/>
      </xdr:nvSpPr>
      <xdr:spPr>
        <a:xfrm>
          <a:off x="6921500" y="1690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21352</xdr:rowOff>
    </xdr:from>
    <xdr:ext cx="534377" cy="259045"/>
    <xdr:sp macro="" textlink="">
      <xdr:nvSpPr>
        <xdr:cNvPr id="493" name="テキスト ボックス 492">
          <a:extLst>
            <a:ext uri="{FF2B5EF4-FFF2-40B4-BE49-F238E27FC236}">
              <a16:creationId xmlns:a16="http://schemas.microsoft.com/office/drawing/2014/main" id="{DD31BE79-6456-4999-9EF3-2DC44161A20C}"/>
            </a:ext>
          </a:extLst>
        </xdr:cNvPr>
        <xdr:cNvSpPr txBox="1"/>
      </xdr:nvSpPr>
      <xdr:spPr>
        <a:xfrm>
          <a:off x="6705111" y="1699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944F6D9F-0D9A-4441-8825-53D1D01CDF3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5812C7D0-6052-4874-84FE-F8781BAB056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335DF37C-CFDD-4059-BBE6-B992E3FEF7D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8D9FD6C2-A3DB-4CD9-BFA2-F1A54442A3EF}"/>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F1C358C5-2479-4238-9DCE-7E6F0A5E513D}"/>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F0C0E99D-C9A6-42AF-81E8-3358F40EA95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6FE4DE3E-B9BD-4040-B8CC-A6A74428F5C9}"/>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1D2809CF-DEF8-4D38-8270-F6C58ED641AA}"/>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40FF4CDF-1E66-4704-8AF6-6BB8FF5E8DF2}"/>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70D3523C-7B22-4244-B20D-6FABDC68AC3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A11140F0-AD2B-4D60-871D-D348FEE6CE22}"/>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BF279CD6-0500-477A-A541-6BB83C0C4059}"/>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EBBE37AA-364D-4ECB-81EE-AA4636EB611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E0B547AB-65D0-4141-8F14-39399FE8ACFC}"/>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ECD4E275-0742-4394-BDD5-16DB38D6E25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2E6ECA3-C1B3-4B25-8910-FF1965AD0C41}"/>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DE93C1EB-58F9-448C-8942-9A3BAC69042F}"/>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10FC288C-E261-4848-8B6B-3E4D39B720BF}"/>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79AF3967-FA20-4CBD-94AE-72B90A791D22}"/>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6ED8334D-681B-4A7D-99BA-9B436C02AA39}"/>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C951E260-3689-4B87-B84D-5D42853DF14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2BE1741-6949-4AA7-BB4C-9131E37F2AC9}"/>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C7D6D8B5-2BEB-43B1-9D57-DD6735404136}"/>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2CF38FCD-970B-4590-813D-36186002BD4D}"/>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E0D186D7-8A1D-49D6-8C15-54F82300D31B}"/>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6A016277-EC36-41F8-BB74-5D313D12DCF2}"/>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C39BE682-E82E-4D21-875C-D56862AADC72}"/>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E1A3AD1D-BB08-456B-8AFB-D4E5BD43F6F5}"/>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38362</xdr:rowOff>
    </xdr:from>
    <xdr:to>
      <xdr:col>85</xdr:col>
      <xdr:colOff>127000</xdr:colOff>
      <xdr:row>39</xdr:row>
      <xdr:rowOff>42766</xdr:rowOff>
    </xdr:to>
    <xdr:cxnSp macro="">
      <xdr:nvCxnSpPr>
        <xdr:cNvPr id="522" name="直線コネクタ 521">
          <a:extLst>
            <a:ext uri="{FF2B5EF4-FFF2-40B4-BE49-F238E27FC236}">
              <a16:creationId xmlns:a16="http://schemas.microsoft.com/office/drawing/2014/main" id="{D4D5946F-721F-4B06-98A4-BAD73E766F09}"/>
            </a:ext>
          </a:extLst>
        </xdr:cNvPr>
        <xdr:cNvCxnSpPr/>
      </xdr:nvCxnSpPr>
      <xdr:spPr>
        <a:xfrm flipV="1">
          <a:off x="15481300" y="6724912"/>
          <a:ext cx="8382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6E7F5A54-762C-4089-AEED-7EB540BE3D81}"/>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CA2C48F9-2417-4030-A808-3EE94ED2AEEE}"/>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136896</xdr:rowOff>
    </xdr:from>
    <xdr:to>
      <xdr:col>81</xdr:col>
      <xdr:colOff>50800</xdr:colOff>
      <xdr:row>39</xdr:row>
      <xdr:rowOff>42766</xdr:rowOff>
    </xdr:to>
    <xdr:cxnSp macro="">
      <xdr:nvCxnSpPr>
        <xdr:cNvPr id="525" name="直線コネクタ 524">
          <a:extLst>
            <a:ext uri="{FF2B5EF4-FFF2-40B4-BE49-F238E27FC236}">
              <a16:creationId xmlns:a16="http://schemas.microsoft.com/office/drawing/2014/main" id="{5F02A8F8-713A-4B8F-BE10-995F1C2E91FF}"/>
            </a:ext>
          </a:extLst>
        </xdr:cNvPr>
        <xdr:cNvCxnSpPr/>
      </xdr:nvCxnSpPr>
      <xdr:spPr>
        <a:xfrm>
          <a:off x="14592300" y="6651996"/>
          <a:ext cx="889000" cy="7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7AE3F3A0-981F-4F21-98A4-A763FDED6AA7}"/>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220FB925-3F6D-42FD-A246-E7F97CF8FF48}"/>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37493</xdr:rowOff>
    </xdr:from>
    <xdr:to>
      <xdr:col>76</xdr:col>
      <xdr:colOff>114300</xdr:colOff>
      <xdr:row>38</xdr:row>
      <xdr:rowOff>136896</xdr:rowOff>
    </xdr:to>
    <xdr:cxnSp macro="">
      <xdr:nvCxnSpPr>
        <xdr:cNvPr id="528" name="直線コネクタ 527">
          <a:extLst>
            <a:ext uri="{FF2B5EF4-FFF2-40B4-BE49-F238E27FC236}">
              <a16:creationId xmlns:a16="http://schemas.microsoft.com/office/drawing/2014/main" id="{670E98C9-5462-4879-967F-738D92F5A8AF}"/>
            </a:ext>
          </a:extLst>
        </xdr:cNvPr>
        <xdr:cNvCxnSpPr/>
      </xdr:nvCxnSpPr>
      <xdr:spPr>
        <a:xfrm>
          <a:off x="13703300" y="6381143"/>
          <a:ext cx="889000" cy="2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75DA7208-37B2-4C76-AABA-CF2387E5B11A}"/>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D5E5702D-C8D4-4BBD-8A06-59A28272E2DC}"/>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37493</xdr:rowOff>
    </xdr:from>
    <xdr:to>
      <xdr:col>71</xdr:col>
      <xdr:colOff>177800</xdr:colOff>
      <xdr:row>38</xdr:row>
      <xdr:rowOff>12949</xdr:rowOff>
    </xdr:to>
    <xdr:cxnSp macro="">
      <xdr:nvCxnSpPr>
        <xdr:cNvPr id="531" name="直線コネクタ 530">
          <a:extLst>
            <a:ext uri="{FF2B5EF4-FFF2-40B4-BE49-F238E27FC236}">
              <a16:creationId xmlns:a16="http://schemas.microsoft.com/office/drawing/2014/main" id="{C54C8A06-CC08-41FE-ADC8-945AC616BD70}"/>
            </a:ext>
          </a:extLst>
        </xdr:cNvPr>
        <xdr:cNvCxnSpPr/>
      </xdr:nvCxnSpPr>
      <xdr:spPr>
        <a:xfrm flipV="1">
          <a:off x="12814300" y="6381143"/>
          <a:ext cx="889000" cy="14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115296</xdr:rowOff>
    </xdr:from>
    <xdr:to>
      <xdr:col>72</xdr:col>
      <xdr:colOff>38100</xdr:colOff>
      <xdr:row>39</xdr:row>
      <xdr:rowOff>45446</xdr:rowOff>
    </xdr:to>
    <xdr:sp macro="" textlink="">
      <xdr:nvSpPr>
        <xdr:cNvPr id="532" name="フローチャート: 判断 531">
          <a:extLst>
            <a:ext uri="{FF2B5EF4-FFF2-40B4-BE49-F238E27FC236}">
              <a16:creationId xmlns:a16="http://schemas.microsoft.com/office/drawing/2014/main" id="{12EA400E-C54B-4A9A-8BE0-840DAD9A4F2D}"/>
            </a:ext>
          </a:extLst>
        </xdr:cNvPr>
        <xdr:cNvSpPr/>
      </xdr:nvSpPr>
      <xdr:spPr>
        <a:xfrm>
          <a:off x="13652500" y="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36573</xdr:rowOff>
    </xdr:from>
    <xdr:ext cx="469744" cy="259045"/>
    <xdr:sp macro="" textlink="">
      <xdr:nvSpPr>
        <xdr:cNvPr id="533" name="テキスト ボックス 532">
          <a:extLst>
            <a:ext uri="{FF2B5EF4-FFF2-40B4-BE49-F238E27FC236}">
              <a16:creationId xmlns:a16="http://schemas.microsoft.com/office/drawing/2014/main" id="{28750052-B1A6-4D03-AB63-E074E9EEC9B2}"/>
            </a:ext>
          </a:extLst>
        </xdr:cNvPr>
        <xdr:cNvSpPr txBox="1"/>
      </xdr:nvSpPr>
      <xdr:spPr>
        <a:xfrm>
          <a:off x="13468428" y="672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129347</xdr:rowOff>
    </xdr:from>
    <xdr:to>
      <xdr:col>67</xdr:col>
      <xdr:colOff>101600</xdr:colOff>
      <xdr:row>39</xdr:row>
      <xdr:rowOff>59497</xdr:rowOff>
    </xdr:to>
    <xdr:sp macro="" textlink="">
      <xdr:nvSpPr>
        <xdr:cNvPr id="534" name="フローチャート: 判断 533">
          <a:extLst>
            <a:ext uri="{FF2B5EF4-FFF2-40B4-BE49-F238E27FC236}">
              <a16:creationId xmlns:a16="http://schemas.microsoft.com/office/drawing/2014/main" id="{67F36717-42EB-4FFE-81F8-E69D352B9766}"/>
            </a:ext>
          </a:extLst>
        </xdr:cNvPr>
        <xdr:cNvSpPr/>
      </xdr:nvSpPr>
      <xdr:spPr>
        <a:xfrm>
          <a:off x="12763500" y="664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50624</xdr:rowOff>
    </xdr:from>
    <xdr:ext cx="469744" cy="259045"/>
    <xdr:sp macro="" textlink="">
      <xdr:nvSpPr>
        <xdr:cNvPr id="535" name="テキスト ボックス 534">
          <a:extLst>
            <a:ext uri="{FF2B5EF4-FFF2-40B4-BE49-F238E27FC236}">
              <a16:creationId xmlns:a16="http://schemas.microsoft.com/office/drawing/2014/main" id="{7A9291BD-9D74-4EBF-AEF9-EA6CD927F614}"/>
            </a:ext>
          </a:extLst>
        </xdr:cNvPr>
        <xdr:cNvSpPr txBox="1"/>
      </xdr:nvSpPr>
      <xdr:spPr>
        <a:xfrm>
          <a:off x="12579428" y="673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4BC04F2C-A86D-49E9-A530-CF5ED75FF77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38F35786-88DF-41E3-BCAE-EF84FF855E8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802F2BEA-4D27-433A-BB49-B82A098217F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B0780D58-00ED-4E16-85FC-51B8CAC5C93E}"/>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B6C828D-8E8D-4363-892F-9FFBDB634B7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159012</xdr:rowOff>
    </xdr:from>
    <xdr:to>
      <xdr:col>85</xdr:col>
      <xdr:colOff>177800</xdr:colOff>
      <xdr:row>39</xdr:row>
      <xdr:rowOff>89162</xdr:rowOff>
    </xdr:to>
    <xdr:sp macro="" textlink="">
      <xdr:nvSpPr>
        <xdr:cNvPr id="541" name="楕円 540">
          <a:extLst>
            <a:ext uri="{FF2B5EF4-FFF2-40B4-BE49-F238E27FC236}">
              <a16:creationId xmlns:a16="http://schemas.microsoft.com/office/drawing/2014/main" id="{5B107718-C707-4365-B727-EE40C696F08C}"/>
            </a:ext>
          </a:extLst>
        </xdr:cNvPr>
        <xdr:cNvSpPr/>
      </xdr:nvSpPr>
      <xdr:spPr>
        <a:xfrm>
          <a:off x="16268700" y="66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a16="http://schemas.microsoft.com/office/drawing/2014/main" id="{B0B4990C-6192-47DD-B663-86AF6504F8BE}"/>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163416</xdr:rowOff>
    </xdr:from>
    <xdr:to>
      <xdr:col>81</xdr:col>
      <xdr:colOff>101600</xdr:colOff>
      <xdr:row>39</xdr:row>
      <xdr:rowOff>93566</xdr:rowOff>
    </xdr:to>
    <xdr:sp macro="" textlink="">
      <xdr:nvSpPr>
        <xdr:cNvPr id="543" name="楕円 542">
          <a:extLst>
            <a:ext uri="{FF2B5EF4-FFF2-40B4-BE49-F238E27FC236}">
              <a16:creationId xmlns:a16="http://schemas.microsoft.com/office/drawing/2014/main" id="{4D312780-33AF-40C4-A8C1-248CFF4CAB2E}"/>
            </a:ext>
          </a:extLst>
        </xdr:cNvPr>
        <xdr:cNvSpPr/>
      </xdr:nvSpPr>
      <xdr:spPr>
        <a:xfrm>
          <a:off x="15430500" y="66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84693</xdr:rowOff>
    </xdr:from>
    <xdr:ext cx="378565" cy="259045"/>
    <xdr:sp macro="" textlink="">
      <xdr:nvSpPr>
        <xdr:cNvPr id="544" name="テキスト ボックス 543">
          <a:extLst>
            <a:ext uri="{FF2B5EF4-FFF2-40B4-BE49-F238E27FC236}">
              <a16:creationId xmlns:a16="http://schemas.microsoft.com/office/drawing/2014/main" id="{FF7556A5-7E14-4B31-8EC9-A6FEDA0D5039}"/>
            </a:ext>
          </a:extLst>
        </xdr:cNvPr>
        <xdr:cNvSpPr txBox="1"/>
      </xdr:nvSpPr>
      <xdr:spPr>
        <a:xfrm>
          <a:off x="15292017" y="6771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86096</xdr:rowOff>
    </xdr:from>
    <xdr:to>
      <xdr:col>76</xdr:col>
      <xdr:colOff>165100</xdr:colOff>
      <xdr:row>39</xdr:row>
      <xdr:rowOff>16246</xdr:rowOff>
    </xdr:to>
    <xdr:sp macro="" textlink="">
      <xdr:nvSpPr>
        <xdr:cNvPr id="545" name="楕円 544">
          <a:extLst>
            <a:ext uri="{FF2B5EF4-FFF2-40B4-BE49-F238E27FC236}">
              <a16:creationId xmlns:a16="http://schemas.microsoft.com/office/drawing/2014/main" id="{1A83A2EF-713C-47C3-9CF1-8980F058B5C3}"/>
            </a:ext>
          </a:extLst>
        </xdr:cNvPr>
        <xdr:cNvSpPr/>
      </xdr:nvSpPr>
      <xdr:spPr>
        <a:xfrm>
          <a:off x="14541500" y="660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7373</xdr:rowOff>
    </xdr:from>
    <xdr:ext cx="534377" cy="259045"/>
    <xdr:sp macro="" textlink="">
      <xdr:nvSpPr>
        <xdr:cNvPr id="546" name="テキスト ボックス 545">
          <a:extLst>
            <a:ext uri="{FF2B5EF4-FFF2-40B4-BE49-F238E27FC236}">
              <a16:creationId xmlns:a16="http://schemas.microsoft.com/office/drawing/2014/main" id="{A62202A2-2CE8-4187-86F6-91E3E1E6173F}"/>
            </a:ext>
          </a:extLst>
        </xdr:cNvPr>
        <xdr:cNvSpPr txBox="1"/>
      </xdr:nvSpPr>
      <xdr:spPr>
        <a:xfrm>
          <a:off x="14325111" y="66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158143</xdr:rowOff>
    </xdr:from>
    <xdr:to>
      <xdr:col>72</xdr:col>
      <xdr:colOff>38100</xdr:colOff>
      <xdr:row>37</xdr:row>
      <xdr:rowOff>88293</xdr:rowOff>
    </xdr:to>
    <xdr:sp macro="" textlink="">
      <xdr:nvSpPr>
        <xdr:cNvPr id="547" name="楕円 546">
          <a:extLst>
            <a:ext uri="{FF2B5EF4-FFF2-40B4-BE49-F238E27FC236}">
              <a16:creationId xmlns:a16="http://schemas.microsoft.com/office/drawing/2014/main" id="{434CD88E-0813-41DD-B894-F1A7D1979F4D}"/>
            </a:ext>
          </a:extLst>
        </xdr:cNvPr>
        <xdr:cNvSpPr/>
      </xdr:nvSpPr>
      <xdr:spPr>
        <a:xfrm>
          <a:off x="13652500" y="633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104820</xdr:rowOff>
    </xdr:from>
    <xdr:ext cx="534377" cy="259045"/>
    <xdr:sp macro="" textlink="">
      <xdr:nvSpPr>
        <xdr:cNvPr id="548" name="テキスト ボックス 547">
          <a:extLst>
            <a:ext uri="{FF2B5EF4-FFF2-40B4-BE49-F238E27FC236}">
              <a16:creationId xmlns:a16="http://schemas.microsoft.com/office/drawing/2014/main" id="{85B7D5D0-1A6A-4D4D-B827-91C02C335C0A}"/>
            </a:ext>
          </a:extLst>
        </xdr:cNvPr>
        <xdr:cNvSpPr txBox="1"/>
      </xdr:nvSpPr>
      <xdr:spPr>
        <a:xfrm>
          <a:off x="13436111" y="61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133599</xdr:rowOff>
    </xdr:from>
    <xdr:to>
      <xdr:col>67</xdr:col>
      <xdr:colOff>101600</xdr:colOff>
      <xdr:row>38</xdr:row>
      <xdr:rowOff>63749</xdr:rowOff>
    </xdr:to>
    <xdr:sp macro="" textlink="">
      <xdr:nvSpPr>
        <xdr:cNvPr id="549" name="楕円 548">
          <a:extLst>
            <a:ext uri="{FF2B5EF4-FFF2-40B4-BE49-F238E27FC236}">
              <a16:creationId xmlns:a16="http://schemas.microsoft.com/office/drawing/2014/main" id="{B9D06FF6-F680-4432-9886-E91A306EF287}"/>
            </a:ext>
          </a:extLst>
        </xdr:cNvPr>
        <xdr:cNvSpPr/>
      </xdr:nvSpPr>
      <xdr:spPr>
        <a:xfrm>
          <a:off x="12763500" y="647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80276</xdr:rowOff>
    </xdr:from>
    <xdr:ext cx="534377" cy="259045"/>
    <xdr:sp macro="" textlink="">
      <xdr:nvSpPr>
        <xdr:cNvPr id="550" name="テキスト ボックス 549">
          <a:extLst>
            <a:ext uri="{FF2B5EF4-FFF2-40B4-BE49-F238E27FC236}">
              <a16:creationId xmlns:a16="http://schemas.microsoft.com/office/drawing/2014/main" id="{3EEF6630-A99B-4D5C-A88F-47F7410744B7}"/>
            </a:ext>
          </a:extLst>
        </xdr:cNvPr>
        <xdr:cNvSpPr txBox="1"/>
      </xdr:nvSpPr>
      <xdr:spPr>
        <a:xfrm>
          <a:off x="12547111" y="625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831591DF-07FC-4D85-910E-695130F5380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379D9009-0C86-467E-80F0-8B15EDE85DB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A635A321-2AB5-4235-9879-C28A1FA7B2AD}"/>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30763B73-0CE2-4BA4-978C-4BE91D1D0EA1}"/>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FA16165B-324B-45B4-B5A8-0FA007581D69}"/>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EA1E6C86-49C1-4056-B34C-55AF5B9D3E4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65D2960B-2EA8-43BF-8141-03B1BD3855F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FE9E9BA5-BD74-491D-BAEE-86659036FEA3}"/>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CF3C93D8-D3D2-4DFC-AB34-F563308CC39F}"/>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BEE63ED-1D7D-4DB8-BC85-0D6BC6CF7497}"/>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C7E8A134-4CE9-46F7-828E-196D28D29F4B}"/>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7A8DEC9-9D99-462C-A352-2F128D202AD7}"/>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255AC42B-528C-4050-8500-1CD877FF5A8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55BD7523-1CF9-43F3-9950-CD0D0A5879CB}"/>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89F3ECF4-D991-4F4C-80AA-DC4B47B81C4E}"/>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32EE9875-9ED1-4CA1-A6FF-AFD6A2ECFB19}"/>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B24A3BC9-A52E-47A8-BF15-205D63889772}"/>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A9639569-73EB-47C6-A41D-626CD87070C1}"/>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6C43256E-7B8D-48FB-BE61-744D68E88A22}"/>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1467627-BA6F-4BBD-9624-27C5F76A9689}"/>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84E75DEE-DDC1-4157-A83E-0D1DA31C83CA}"/>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B0615C66-B1E6-4D18-BE97-413531A5AB7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FAB407B7-1E86-47AA-B973-15963D8EA4CB}"/>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8E17CE7C-65D2-4639-B607-0C03AC458BA3}"/>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888A8B04-02B7-430E-BE3B-69C2CE8C4E58}"/>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D2406008-A383-4F15-AAC0-F18B78938143}"/>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28517340-83CA-495D-BC0C-73F80DDC47D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853436EE-37BA-45E1-88DA-CE99AF852696}"/>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4A406996-43D7-4E2A-A5B6-0BDEA1114A5B}"/>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CD9DE40D-AFFC-483D-905A-CAA63D038422}"/>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32E66490-0434-4971-9774-B408DBA24F4B}"/>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7B2880AE-8499-4967-8032-60CCA23D0E2B}"/>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3F84631-AFF3-4F76-9E36-CDE3F3232E22}"/>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6A906B58-6981-43E4-8042-F7620DB8212E}"/>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D8BE880-BA16-4F59-941A-6FFF807EE48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C94E75EB-8D79-4873-A811-4884050E586B}"/>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C22FCFE-3139-47F2-A20B-94F8976627A8}"/>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D185E21-4DA1-4C2D-842A-4AB4B7198779}"/>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B84E1B8A-84FA-4475-9C97-D862975D739F}"/>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46EEE8A3-398A-4DAB-B676-0B24F8201CCB}"/>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3B693C43-5EA7-4808-A66B-0FE359906A34}"/>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D0933DC2-07D2-455E-86C6-E41239E5786D}"/>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C5AE0C2B-18CA-4E67-AF9C-11EC22E830E6}"/>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D3973605-29A9-4255-BECB-926B662EB1DE}"/>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71F1B318-6C54-4A16-A7F2-2F714CD8D9E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E415939-D962-4F27-8602-C7C9172FD867}"/>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7AB9B6F9-794D-446B-95F0-00A46524DD4C}"/>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85A6C28D-7AF2-49A8-85BA-02E42D46154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BEA9BCC-125C-4D96-89DE-658781991193}"/>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DB4FC03D-5CF5-433A-AAA7-607B6E1582AF}"/>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B5D62F3F-1692-4507-B239-C4072A35EEFB}"/>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966B13ED-DC4E-4B1C-88AD-A9202A4E3DC7}"/>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C794614D-CE33-4A07-914C-BABE4010241A}"/>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629723A4-8CE8-4629-A2B1-0E617382256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BD0A889F-F3FC-4729-BD1A-F3F605DBD2D7}"/>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3F8B3140-2BE8-43B9-AAF6-FCCDF9DDE1D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7A7CC49E-1B7A-42EA-A1BB-D8EC4DBC125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26EEA6BF-9C83-48A8-BFFF-02B331E8EF1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DADE18E0-0BF1-4838-AE6F-30F4179B5579}"/>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3420724E-A18A-410C-B400-E316FFFDF207}"/>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2DF9CE03-6E31-440F-8043-71BEEE242026}"/>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FCF34E1D-2523-430D-814E-046C2C641121}"/>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6D28BF32-0056-452E-8A7B-51E9E8001AA9}"/>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4299B59C-5D86-4423-8BC8-B28B919D46EC}"/>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E1836FE-D64C-4261-8916-79D10C1B1481}"/>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8F70F98C-945C-479A-A2D2-2A416280CCE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9492EC54-1398-4AFC-BB00-A77051B526E8}"/>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26FC1B15-B2A1-4810-AB6B-606CDA8D090E}"/>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D61890F-292E-47BA-861B-6EDE205CBDC4}"/>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2D62CD41-A1A7-449C-B086-CA613108AAE8}"/>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478D3E6-8029-4C0A-A304-C24F12162948}"/>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9180972-99A4-4E47-AEFE-70F0AA2224CA}"/>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AECED504-7413-4DB5-8B9E-DDA0FCC9BD55}"/>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CD063758-6F4F-4774-B107-8102C2CCF038}"/>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6653F65A-8153-45AE-89E0-11B634664EE7}"/>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55898FF1-47A8-4187-BE5C-0AE39C3C2EA6}"/>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AE64A312-6A5B-4FD4-8508-32CEAE75B5AB}"/>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145563</xdr:rowOff>
    </xdr:from>
    <xdr:to>
      <xdr:col>85</xdr:col>
      <xdr:colOff>127000</xdr:colOff>
      <xdr:row>77</xdr:row>
      <xdr:rowOff>161989</xdr:rowOff>
    </xdr:to>
    <xdr:cxnSp macro="">
      <xdr:nvCxnSpPr>
        <xdr:cNvPr id="628" name="直線コネクタ 627">
          <a:extLst>
            <a:ext uri="{FF2B5EF4-FFF2-40B4-BE49-F238E27FC236}">
              <a16:creationId xmlns:a16="http://schemas.microsoft.com/office/drawing/2014/main" id="{58BE90CC-202E-41EA-8FF8-684BA8EB902E}"/>
            </a:ext>
          </a:extLst>
        </xdr:cNvPr>
        <xdr:cNvCxnSpPr/>
      </xdr:nvCxnSpPr>
      <xdr:spPr>
        <a:xfrm flipV="1">
          <a:off x="15481300" y="13347213"/>
          <a:ext cx="8382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AFAEC6DD-0CB8-436C-88D4-7D5A02FBDE2A}"/>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95145A57-82A3-4049-A14B-39C0C595F0B2}"/>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161989</xdr:rowOff>
    </xdr:from>
    <xdr:to>
      <xdr:col>81</xdr:col>
      <xdr:colOff>50800</xdr:colOff>
      <xdr:row>78</xdr:row>
      <xdr:rowOff>7542</xdr:rowOff>
    </xdr:to>
    <xdr:cxnSp macro="">
      <xdr:nvCxnSpPr>
        <xdr:cNvPr id="631" name="直線コネクタ 630">
          <a:extLst>
            <a:ext uri="{FF2B5EF4-FFF2-40B4-BE49-F238E27FC236}">
              <a16:creationId xmlns:a16="http://schemas.microsoft.com/office/drawing/2014/main" id="{722E75D2-A2AA-4594-A44E-EFF7838B5D66}"/>
            </a:ext>
          </a:extLst>
        </xdr:cNvPr>
        <xdr:cNvCxnSpPr/>
      </xdr:nvCxnSpPr>
      <xdr:spPr>
        <a:xfrm flipV="1">
          <a:off x="14592300" y="13363639"/>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D33B2B24-9939-4109-9F56-F642FAB50142}"/>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9838E9C9-9164-4D2F-993B-A77A68E6B70A}"/>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7542</xdr:rowOff>
    </xdr:from>
    <xdr:to>
      <xdr:col>76</xdr:col>
      <xdr:colOff>114300</xdr:colOff>
      <xdr:row>78</xdr:row>
      <xdr:rowOff>17990</xdr:rowOff>
    </xdr:to>
    <xdr:cxnSp macro="">
      <xdr:nvCxnSpPr>
        <xdr:cNvPr id="634" name="直線コネクタ 633">
          <a:extLst>
            <a:ext uri="{FF2B5EF4-FFF2-40B4-BE49-F238E27FC236}">
              <a16:creationId xmlns:a16="http://schemas.microsoft.com/office/drawing/2014/main" id="{BCCC93E3-075E-4825-BEDB-0DF8D0C76440}"/>
            </a:ext>
          </a:extLst>
        </xdr:cNvPr>
        <xdr:cNvCxnSpPr/>
      </xdr:nvCxnSpPr>
      <xdr:spPr>
        <a:xfrm flipV="1">
          <a:off x="13703300" y="13380642"/>
          <a:ext cx="88900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D2CB12BA-D2D3-489C-8D9D-E046878FDCAF}"/>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5CDD0EDD-58B2-4775-B900-7BC9E2107312}"/>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17990</xdr:rowOff>
    </xdr:from>
    <xdr:to>
      <xdr:col>71</xdr:col>
      <xdr:colOff>177800</xdr:colOff>
      <xdr:row>78</xdr:row>
      <xdr:rowOff>27742</xdr:rowOff>
    </xdr:to>
    <xdr:cxnSp macro="">
      <xdr:nvCxnSpPr>
        <xdr:cNvPr id="637" name="直線コネクタ 636">
          <a:extLst>
            <a:ext uri="{FF2B5EF4-FFF2-40B4-BE49-F238E27FC236}">
              <a16:creationId xmlns:a16="http://schemas.microsoft.com/office/drawing/2014/main" id="{850D5AB5-F4C9-41F0-8B19-B0593EAF1A9E}"/>
            </a:ext>
          </a:extLst>
        </xdr:cNvPr>
        <xdr:cNvCxnSpPr/>
      </xdr:nvCxnSpPr>
      <xdr:spPr>
        <a:xfrm flipV="1">
          <a:off x="12814300" y="13391090"/>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130600</xdr:rowOff>
    </xdr:from>
    <xdr:to>
      <xdr:col>72</xdr:col>
      <xdr:colOff>38100</xdr:colOff>
      <xdr:row>78</xdr:row>
      <xdr:rowOff>60750</xdr:rowOff>
    </xdr:to>
    <xdr:sp macro="" textlink="">
      <xdr:nvSpPr>
        <xdr:cNvPr id="638" name="フローチャート: 判断 637">
          <a:extLst>
            <a:ext uri="{FF2B5EF4-FFF2-40B4-BE49-F238E27FC236}">
              <a16:creationId xmlns:a16="http://schemas.microsoft.com/office/drawing/2014/main" id="{C792A5EB-892F-483D-A6E7-9BC2EDA3D35F}"/>
            </a:ext>
          </a:extLst>
        </xdr:cNvPr>
        <xdr:cNvSpPr/>
      </xdr:nvSpPr>
      <xdr:spPr>
        <a:xfrm>
          <a:off x="13652500" y="1333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77277</xdr:rowOff>
    </xdr:from>
    <xdr:ext cx="534377" cy="259045"/>
    <xdr:sp macro="" textlink="">
      <xdr:nvSpPr>
        <xdr:cNvPr id="639" name="テキスト ボックス 638">
          <a:extLst>
            <a:ext uri="{FF2B5EF4-FFF2-40B4-BE49-F238E27FC236}">
              <a16:creationId xmlns:a16="http://schemas.microsoft.com/office/drawing/2014/main" id="{ECCE20DB-A0F1-4CD5-ADB3-F7EB43305C4B}"/>
            </a:ext>
          </a:extLst>
        </xdr:cNvPr>
        <xdr:cNvSpPr txBox="1"/>
      </xdr:nvSpPr>
      <xdr:spPr>
        <a:xfrm>
          <a:off x="13436111" y="1310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137074</xdr:rowOff>
    </xdr:from>
    <xdr:to>
      <xdr:col>67</xdr:col>
      <xdr:colOff>101600</xdr:colOff>
      <xdr:row>78</xdr:row>
      <xdr:rowOff>67224</xdr:rowOff>
    </xdr:to>
    <xdr:sp macro="" textlink="">
      <xdr:nvSpPr>
        <xdr:cNvPr id="640" name="フローチャート: 判断 639">
          <a:extLst>
            <a:ext uri="{FF2B5EF4-FFF2-40B4-BE49-F238E27FC236}">
              <a16:creationId xmlns:a16="http://schemas.microsoft.com/office/drawing/2014/main" id="{54E1B9F2-8474-42F1-BF3C-FA8A7CF244CE}"/>
            </a:ext>
          </a:extLst>
        </xdr:cNvPr>
        <xdr:cNvSpPr/>
      </xdr:nvSpPr>
      <xdr:spPr>
        <a:xfrm>
          <a:off x="12763500" y="1333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83751</xdr:rowOff>
    </xdr:from>
    <xdr:ext cx="534377" cy="259045"/>
    <xdr:sp macro="" textlink="">
      <xdr:nvSpPr>
        <xdr:cNvPr id="641" name="テキスト ボックス 640">
          <a:extLst>
            <a:ext uri="{FF2B5EF4-FFF2-40B4-BE49-F238E27FC236}">
              <a16:creationId xmlns:a16="http://schemas.microsoft.com/office/drawing/2014/main" id="{A2E1E737-C50A-4996-BC63-7B721A621CFD}"/>
            </a:ext>
          </a:extLst>
        </xdr:cNvPr>
        <xdr:cNvSpPr txBox="1"/>
      </xdr:nvSpPr>
      <xdr:spPr>
        <a:xfrm>
          <a:off x="12547111" y="1311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4D0068CD-BAAB-4CCB-823F-86FA9456890C}"/>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D2072820-3907-422F-B655-B300B0CB2D8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6709C773-C657-4630-8A97-7E26CC284D4B}"/>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18419C4E-EA3C-4B31-930A-8D701A6ABB53}"/>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D254FB82-55C6-4722-9CC4-A8D0B5518F5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94763</xdr:rowOff>
    </xdr:from>
    <xdr:to>
      <xdr:col>85</xdr:col>
      <xdr:colOff>177800</xdr:colOff>
      <xdr:row>78</xdr:row>
      <xdr:rowOff>24913</xdr:rowOff>
    </xdr:to>
    <xdr:sp macro="" textlink="">
      <xdr:nvSpPr>
        <xdr:cNvPr id="647" name="楕円 646">
          <a:extLst>
            <a:ext uri="{FF2B5EF4-FFF2-40B4-BE49-F238E27FC236}">
              <a16:creationId xmlns:a16="http://schemas.microsoft.com/office/drawing/2014/main" id="{CAE32EE5-BF43-4CB6-9463-5DA647634D3E}"/>
            </a:ext>
          </a:extLst>
        </xdr:cNvPr>
        <xdr:cNvSpPr/>
      </xdr:nvSpPr>
      <xdr:spPr>
        <a:xfrm>
          <a:off x="16268700" y="132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73190</xdr:rowOff>
    </xdr:from>
    <xdr:ext cx="534377" cy="259045"/>
    <xdr:sp macro="" textlink="">
      <xdr:nvSpPr>
        <xdr:cNvPr id="648" name="公債費該当値テキスト">
          <a:extLst>
            <a:ext uri="{FF2B5EF4-FFF2-40B4-BE49-F238E27FC236}">
              <a16:creationId xmlns:a16="http://schemas.microsoft.com/office/drawing/2014/main" id="{F98147C7-23EB-420C-BDD5-77F4D4C452D5}"/>
            </a:ext>
          </a:extLst>
        </xdr:cNvPr>
        <xdr:cNvSpPr txBox="1"/>
      </xdr:nvSpPr>
      <xdr:spPr>
        <a:xfrm>
          <a:off x="16370300" y="1327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111189</xdr:rowOff>
    </xdr:from>
    <xdr:to>
      <xdr:col>81</xdr:col>
      <xdr:colOff>101600</xdr:colOff>
      <xdr:row>78</xdr:row>
      <xdr:rowOff>41339</xdr:rowOff>
    </xdr:to>
    <xdr:sp macro="" textlink="">
      <xdr:nvSpPr>
        <xdr:cNvPr id="649" name="楕円 648">
          <a:extLst>
            <a:ext uri="{FF2B5EF4-FFF2-40B4-BE49-F238E27FC236}">
              <a16:creationId xmlns:a16="http://schemas.microsoft.com/office/drawing/2014/main" id="{7F9E3021-5C05-4549-B06E-CCAAFCF6701E}"/>
            </a:ext>
          </a:extLst>
        </xdr:cNvPr>
        <xdr:cNvSpPr/>
      </xdr:nvSpPr>
      <xdr:spPr>
        <a:xfrm>
          <a:off x="15430500" y="1331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32466</xdr:rowOff>
    </xdr:from>
    <xdr:ext cx="534377" cy="259045"/>
    <xdr:sp macro="" textlink="">
      <xdr:nvSpPr>
        <xdr:cNvPr id="650" name="テキスト ボックス 649">
          <a:extLst>
            <a:ext uri="{FF2B5EF4-FFF2-40B4-BE49-F238E27FC236}">
              <a16:creationId xmlns:a16="http://schemas.microsoft.com/office/drawing/2014/main" id="{2E417F19-6C37-4AE9-A9CD-937703BBA8F2}"/>
            </a:ext>
          </a:extLst>
        </xdr:cNvPr>
        <xdr:cNvSpPr txBox="1"/>
      </xdr:nvSpPr>
      <xdr:spPr>
        <a:xfrm>
          <a:off x="15214111" y="1340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128192</xdr:rowOff>
    </xdr:from>
    <xdr:to>
      <xdr:col>76</xdr:col>
      <xdr:colOff>165100</xdr:colOff>
      <xdr:row>78</xdr:row>
      <xdr:rowOff>58342</xdr:rowOff>
    </xdr:to>
    <xdr:sp macro="" textlink="">
      <xdr:nvSpPr>
        <xdr:cNvPr id="651" name="楕円 650">
          <a:extLst>
            <a:ext uri="{FF2B5EF4-FFF2-40B4-BE49-F238E27FC236}">
              <a16:creationId xmlns:a16="http://schemas.microsoft.com/office/drawing/2014/main" id="{3FD603E9-A304-4A07-B193-E11BB87F4C6D}"/>
            </a:ext>
          </a:extLst>
        </xdr:cNvPr>
        <xdr:cNvSpPr/>
      </xdr:nvSpPr>
      <xdr:spPr>
        <a:xfrm>
          <a:off x="14541500" y="1332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49469</xdr:rowOff>
    </xdr:from>
    <xdr:ext cx="534377" cy="259045"/>
    <xdr:sp macro="" textlink="">
      <xdr:nvSpPr>
        <xdr:cNvPr id="652" name="テキスト ボックス 651">
          <a:extLst>
            <a:ext uri="{FF2B5EF4-FFF2-40B4-BE49-F238E27FC236}">
              <a16:creationId xmlns:a16="http://schemas.microsoft.com/office/drawing/2014/main" id="{CFD98111-CFF0-4B0B-8F85-61926A4AA347}"/>
            </a:ext>
          </a:extLst>
        </xdr:cNvPr>
        <xdr:cNvSpPr txBox="1"/>
      </xdr:nvSpPr>
      <xdr:spPr>
        <a:xfrm>
          <a:off x="14325111" y="1342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138640</xdr:rowOff>
    </xdr:from>
    <xdr:to>
      <xdr:col>72</xdr:col>
      <xdr:colOff>38100</xdr:colOff>
      <xdr:row>78</xdr:row>
      <xdr:rowOff>68790</xdr:rowOff>
    </xdr:to>
    <xdr:sp macro="" textlink="">
      <xdr:nvSpPr>
        <xdr:cNvPr id="653" name="楕円 652">
          <a:extLst>
            <a:ext uri="{FF2B5EF4-FFF2-40B4-BE49-F238E27FC236}">
              <a16:creationId xmlns:a16="http://schemas.microsoft.com/office/drawing/2014/main" id="{5E60D3D3-BC08-453E-95B1-49FA430D45FD}"/>
            </a:ext>
          </a:extLst>
        </xdr:cNvPr>
        <xdr:cNvSpPr/>
      </xdr:nvSpPr>
      <xdr:spPr>
        <a:xfrm>
          <a:off x="13652500" y="133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59917</xdr:rowOff>
    </xdr:from>
    <xdr:ext cx="534377" cy="259045"/>
    <xdr:sp macro="" textlink="">
      <xdr:nvSpPr>
        <xdr:cNvPr id="654" name="テキスト ボックス 653">
          <a:extLst>
            <a:ext uri="{FF2B5EF4-FFF2-40B4-BE49-F238E27FC236}">
              <a16:creationId xmlns:a16="http://schemas.microsoft.com/office/drawing/2014/main" id="{F1C5B475-8F62-4F49-BA25-8C4F468EADEC}"/>
            </a:ext>
          </a:extLst>
        </xdr:cNvPr>
        <xdr:cNvSpPr txBox="1"/>
      </xdr:nvSpPr>
      <xdr:spPr>
        <a:xfrm>
          <a:off x="13436111" y="134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148392</xdr:rowOff>
    </xdr:from>
    <xdr:to>
      <xdr:col>67</xdr:col>
      <xdr:colOff>101600</xdr:colOff>
      <xdr:row>78</xdr:row>
      <xdr:rowOff>78542</xdr:rowOff>
    </xdr:to>
    <xdr:sp macro="" textlink="">
      <xdr:nvSpPr>
        <xdr:cNvPr id="655" name="楕円 654">
          <a:extLst>
            <a:ext uri="{FF2B5EF4-FFF2-40B4-BE49-F238E27FC236}">
              <a16:creationId xmlns:a16="http://schemas.microsoft.com/office/drawing/2014/main" id="{479F6658-83E4-49D2-AB30-0D396F4B225B}"/>
            </a:ext>
          </a:extLst>
        </xdr:cNvPr>
        <xdr:cNvSpPr/>
      </xdr:nvSpPr>
      <xdr:spPr>
        <a:xfrm>
          <a:off x="12763500" y="1335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69669</xdr:rowOff>
    </xdr:from>
    <xdr:ext cx="534377" cy="259045"/>
    <xdr:sp macro="" textlink="">
      <xdr:nvSpPr>
        <xdr:cNvPr id="656" name="テキスト ボックス 655">
          <a:extLst>
            <a:ext uri="{FF2B5EF4-FFF2-40B4-BE49-F238E27FC236}">
              <a16:creationId xmlns:a16="http://schemas.microsoft.com/office/drawing/2014/main" id="{FDE5E572-EDFE-4911-B356-CACE5A7B34AB}"/>
            </a:ext>
          </a:extLst>
        </xdr:cNvPr>
        <xdr:cNvSpPr txBox="1"/>
      </xdr:nvSpPr>
      <xdr:spPr>
        <a:xfrm>
          <a:off x="12547111" y="1344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6F310436-2ECE-4A42-93BC-6D353318690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8608730E-1F85-4EEB-AFB8-75D5513577F7}"/>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4712ED16-8B1B-4F75-9F84-11405E4984A8}"/>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6ED5B805-A7E1-46D9-82E8-F1BA9679C58C}"/>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523793C3-807A-4AA3-850C-D6ED12D2F83B}"/>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FA40EF2C-EA21-4B1E-8CE4-97DEAB48B16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7B5070D1-7E7E-4246-A4D7-9974BF3C9DDA}"/>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1BF8AA3B-145A-47F6-AF82-3469AFC21D3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6CA5EE77-B05B-4298-892F-39A2A1E4D777}"/>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D740B5B1-2B0C-472F-8A36-852223DBFCAD}"/>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F7DAE27A-4CF9-4890-A034-90F8ED349D03}"/>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98200C7F-CC24-4476-9EB0-C3F575B4953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D1999F86-6C3D-49F9-BC19-7EFDBC1A7E91}"/>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560996AE-FEC5-44F4-BD46-802A82D50869}"/>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2DB18405-43D2-494B-A228-9FA5D14CD8D9}"/>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2BC41C7E-D2A5-49D1-B913-96A1D179A19D}"/>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C58F1FCF-0A00-496F-8EC4-85E8F72E8895}"/>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A16E141-2E2F-4919-94FC-E1289B8CDA4B}"/>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7FF1B43E-51A8-4E9E-BF9A-4E0FCDC255ED}"/>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5A979612-F113-40FD-ACF7-7BDFD6D430D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21946B6B-86A3-4CD7-AE39-0B2AC9A4C2C4}"/>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A37EC719-A42D-44A0-9775-F663F1A49677}"/>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E63DAB1C-A0DB-48F4-8B14-8EC27F6427A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81F653-0DAF-4797-AB43-AE4B37D86D74}"/>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D14874EA-A6BC-4324-81C3-263BCACE6F21}"/>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33454810-A848-44A2-80DC-5D6AAB33B1A8}"/>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B2FA7FA0-53E2-4D92-A18D-B8055EAB0461}"/>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FD104304-6CF7-4528-8DF4-FDF894BE6CC4}"/>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126090</xdr:rowOff>
    </xdr:from>
    <xdr:to>
      <xdr:col>85</xdr:col>
      <xdr:colOff>127000</xdr:colOff>
      <xdr:row>98</xdr:row>
      <xdr:rowOff>131449</xdr:rowOff>
    </xdr:to>
    <xdr:cxnSp macro="">
      <xdr:nvCxnSpPr>
        <xdr:cNvPr id="685" name="直線コネクタ 684">
          <a:extLst>
            <a:ext uri="{FF2B5EF4-FFF2-40B4-BE49-F238E27FC236}">
              <a16:creationId xmlns:a16="http://schemas.microsoft.com/office/drawing/2014/main" id="{9A81E9BF-B0A7-41E5-A3BD-BC270EBD5AB4}"/>
            </a:ext>
          </a:extLst>
        </xdr:cNvPr>
        <xdr:cNvCxnSpPr/>
      </xdr:nvCxnSpPr>
      <xdr:spPr>
        <a:xfrm>
          <a:off x="15481300" y="16928190"/>
          <a:ext cx="838200" cy="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7921E8AE-CE8A-487F-A220-E96CD207528D}"/>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7566AD17-92E7-4CF9-A1FA-CBBBB9AEA5D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126090</xdr:rowOff>
    </xdr:from>
    <xdr:to>
      <xdr:col>81</xdr:col>
      <xdr:colOff>50800</xdr:colOff>
      <xdr:row>98</xdr:row>
      <xdr:rowOff>138485</xdr:rowOff>
    </xdr:to>
    <xdr:cxnSp macro="">
      <xdr:nvCxnSpPr>
        <xdr:cNvPr id="688" name="直線コネクタ 687">
          <a:extLst>
            <a:ext uri="{FF2B5EF4-FFF2-40B4-BE49-F238E27FC236}">
              <a16:creationId xmlns:a16="http://schemas.microsoft.com/office/drawing/2014/main" id="{64DFCB82-0142-41D6-935B-4F4299425229}"/>
            </a:ext>
          </a:extLst>
        </xdr:cNvPr>
        <xdr:cNvCxnSpPr/>
      </xdr:nvCxnSpPr>
      <xdr:spPr>
        <a:xfrm flipV="1">
          <a:off x="14592300" y="16928190"/>
          <a:ext cx="889000" cy="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A852D2F7-2254-4D0C-A8F2-5E7130C6F964}"/>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95A9AD10-D12E-41DF-A78A-9E8C4540F86B}"/>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138485</xdr:rowOff>
    </xdr:from>
    <xdr:to>
      <xdr:col>76</xdr:col>
      <xdr:colOff>114300</xdr:colOff>
      <xdr:row>99</xdr:row>
      <xdr:rowOff>13850</xdr:rowOff>
    </xdr:to>
    <xdr:cxnSp macro="">
      <xdr:nvCxnSpPr>
        <xdr:cNvPr id="691" name="直線コネクタ 690">
          <a:extLst>
            <a:ext uri="{FF2B5EF4-FFF2-40B4-BE49-F238E27FC236}">
              <a16:creationId xmlns:a16="http://schemas.microsoft.com/office/drawing/2014/main" id="{80C1EA65-70F0-43F8-B3C5-E2EEA727AB74}"/>
            </a:ext>
          </a:extLst>
        </xdr:cNvPr>
        <xdr:cNvCxnSpPr/>
      </xdr:nvCxnSpPr>
      <xdr:spPr>
        <a:xfrm flipV="1">
          <a:off x="13703300" y="16940585"/>
          <a:ext cx="889000" cy="4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37D750AF-32B3-48AB-9DF7-5F3979760BB6}"/>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13381</xdr:rowOff>
    </xdr:from>
    <xdr:ext cx="534377" cy="259045"/>
    <xdr:sp macro="" textlink="">
      <xdr:nvSpPr>
        <xdr:cNvPr id="693" name="テキスト ボックス 692">
          <a:extLst>
            <a:ext uri="{FF2B5EF4-FFF2-40B4-BE49-F238E27FC236}">
              <a16:creationId xmlns:a16="http://schemas.microsoft.com/office/drawing/2014/main" id="{096B0C61-CC50-4896-828C-D2FDF0910A9F}"/>
            </a:ext>
          </a:extLst>
        </xdr:cNvPr>
        <xdr:cNvSpPr txBox="1"/>
      </xdr:nvSpPr>
      <xdr:spPr>
        <a:xfrm>
          <a:off x="14325111" y="1664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13850</xdr:rowOff>
    </xdr:from>
    <xdr:to>
      <xdr:col>71</xdr:col>
      <xdr:colOff>177800</xdr:colOff>
      <xdr:row>99</xdr:row>
      <xdr:rowOff>18067</xdr:rowOff>
    </xdr:to>
    <xdr:cxnSp macro="">
      <xdr:nvCxnSpPr>
        <xdr:cNvPr id="694" name="直線コネクタ 693">
          <a:extLst>
            <a:ext uri="{FF2B5EF4-FFF2-40B4-BE49-F238E27FC236}">
              <a16:creationId xmlns:a16="http://schemas.microsoft.com/office/drawing/2014/main" id="{458D0FE5-8251-40B4-A690-7A12261F9E87}"/>
            </a:ext>
          </a:extLst>
        </xdr:cNvPr>
        <xdr:cNvCxnSpPr/>
      </xdr:nvCxnSpPr>
      <xdr:spPr>
        <a:xfrm flipV="1">
          <a:off x="12814300" y="16987400"/>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116167</xdr:rowOff>
    </xdr:from>
    <xdr:to>
      <xdr:col>72</xdr:col>
      <xdr:colOff>38100</xdr:colOff>
      <xdr:row>99</xdr:row>
      <xdr:rowOff>46317</xdr:rowOff>
    </xdr:to>
    <xdr:sp macro="" textlink="">
      <xdr:nvSpPr>
        <xdr:cNvPr id="695" name="フローチャート: 判断 694">
          <a:extLst>
            <a:ext uri="{FF2B5EF4-FFF2-40B4-BE49-F238E27FC236}">
              <a16:creationId xmlns:a16="http://schemas.microsoft.com/office/drawing/2014/main" id="{0FA2BFED-193E-4610-9E38-F8933B69343C}"/>
            </a:ext>
          </a:extLst>
        </xdr:cNvPr>
        <xdr:cNvSpPr/>
      </xdr:nvSpPr>
      <xdr:spPr>
        <a:xfrm>
          <a:off x="13652500" y="1691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62844</xdr:rowOff>
    </xdr:from>
    <xdr:ext cx="534377" cy="259045"/>
    <xdr:sp macro="" textlink="">
      <xdr:nvSpPr>
        <xdr:cNvPr id="696" name="テキスト ボックス 695">
          <a:extLst>
            <a:ext uri="{FF2B5EF4-FFF2-40B4-BE49-F238E27FC236}">
              <a16:creationId xmlns:a16="http://schemas.microsoft.com/office/drawing/2014/main" id="{D3C11A53-F168-426D-9DE4-B73712EF3EC3}"/>
            </a:ext>
          </a:extLst>
        </xdr:cNvPr>
        <xdr:cNvSpPr txBox="1"/>
      </xdr:nvSpPr>
      <xdr:spPr>
        <a:xfrm>
          <a:off x="13436111" y="1669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116475</xdr:rowOff>
    </xdr:from>
    <xdr:to>
      <xdr:col>67</xdr:col>
      <xdr:colOff>101600</xdr:colOff>
      <xdr:row>99</xdr:row>
      <xdr:rowOff>46625</xdr:rowOff>
    </xdr:to>
    <xdr:sp macro="" textlink="">
      <xdr:nvSpPr>
        <xdr:cNvPr id="697" name="フローチャート: 判断 696">
          <a:extLst>
            <a:ext uri="{FF2B5EF4-FFF2-40B4-BE49-F238E27FC236}">
              <a16:creationId xmlns:a16="http://schemas.microsoft.com/office/drawing/2014/main" id="{84F822A5-9477-4551-AFAA-70A980FF63CC}"/>
            </a:ext>
          </a:extLst>
        </xdr:cNvPr>
        <xdr:cNvSpPr/>
      </xdr:nvSpPr>
      <xdr:spPr>
        <a:xfrm>
          <a:off x="12763500" y="169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63152</xdr:rowOff>
    </xdr:from>
    <xdr:ext cx="534377" cy="259045"/>
    <xdr:sp macro="" textlink="">
      <xdr:nvSpPr>
        <xdr:cNvPr id="698" name="テキスト ボックス 697">
          <a:extLst>
            <a:ext uri="{FF2B5EF4-FFF2-40B4-BE49-F238E27FC236}">
              <a16:creationId xmlns:a16="http://schemas.microsoft.com/office/drawing/2014/main" id="{A41451C0-A180-46AB-A254-58D8ECED9145}"/>
            </a:ext>
          </a:extLst>
        </xdr:cNvPr>
        <xdr:cNvSpPr txBox="1"/>
      </xdr:nvSpPr>
      <xdr:spPr>
        <a:xfrm>
          <a:off x="12547111" y="1669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7D71388B-14DD-49EF-B34D-ED89EFE391D5}"/>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D1E95C5C-2F85-4C19-9818-4F70F4A2811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3DFD2A7-1829-423F-98F4-ACEFFE1BA9C5}"/>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3FA69B59-5933-44E4-9065-6CE897564FA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78552D03-8E26-4E50-979B-651F9F20FFA8}"/>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80649</xdr:rowOff>
    </xdr:from>
    <xdr:to>
      <xdr:col>85</xdr:col>
      <xdr:colOff>177800</xdr:colOff>
      <xdr:row>99</xdr:row>
      <xdr:rowOff>10799</xdr:rowOff>
    </xdr:to>
    <xdr:sp macro="" textlink="">
      <xdr:nvSpPr>
        <xdr:cNvPr id="704" name="楕円 703">
          <a:extLst>
            <a:ext uri="{FF2B5EF4-FFF2-40B4-BE49-F238E27FC236}">
              <a16:creationId xmlns:a16="http://schemas.microsoft.com/office/drawing/2014/main" id="{6F1FE047-3354-4E60-8345-C244C0F91DA0}"/>
            </a:ext>
          </a:extLst>
        </xdr:cNvPr>
        <xdr:cNvSpPr/>
      </xdr:nvSpPr>
      <xdr:spPr>
        <a:xfrm>
          <a:off x="16268700" y="168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2099</xdr:rowOff>
    </xdr:from>
    <xdr:ext cx="534377" cy="259045"/>
    <xdr:sp macro="" textlink="">
      <xdr:nvSpPr>
        <xdr:cNvPr id="705" name="積立金該当値テキスト">
          <a:extLst>
            <a:ext uri="{FF2B5EF4-FFF2-40B4-BE49-F238E27FC236}">
              <a16:creationId xmlns:a16="http://schemas.microsoft.com/office/drawing/2014/main" id="{4786CFB5-74F3-4233-A1BD-623E490127A6}"/>
            </a:ext>
          </a:extLst>
        </xdr:cNvPr>
        <xdr:cNvSpPr txBox="1"/>
      </xdr:nvSpPr>
      <xdr:spPr>
        <a:xfrm>
          <a:off x="16370300" y="168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75290</xdr:rowOff>
    </xdr:from>
    <xdr:to>
      <xdr:col>81</xdr:col>
      <xdr:colOff>101600</xdr:colOff>
      <xdr:row>99</xdr:row>
      <xdr:rowOff>5440</xdr:rowOff>
    </xdr:to>
    <xdr:sp macro="" textlink="">
      <xdr:nvSpPr>
        <xdr:cNvPr id="706" name="楕円 705">
          <a:extLst>
            <a:ext uri="{FF2B5EF4-FFF2-40B4-BE49-F238E27FC236}">
              <a16:creationId xmlns:a16="http://schemas.microsoft.com/office/drawing/2014/main" id="{BD6B1A54-8D11-497E-88C5-C070527C2328}"/>
            </a:ext>
          </a:extLst>
        </xdr:cNvPr>
        <xdr:cNvSpPr/>
      </xdr:nvSpPr>
      <xdr:spPr>
        <a:xfrm>
          <a:off x="15430500" y="1687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168017</xdr:rowOff>
    </xdr:from>
    <xdr:ext cx="534377" cy="259045"/>
    <xdr:sp macro="" textlink="">
      <xdr:nvSpPr>
        <xdr:cNvPr id="707" name="テキスト ボックス 706">
          <a:extLst>
            <a:ext uri="{FF2B5EF4-FFF2-40B4-BE49-F238E27FC236}">
              <a16:creationId xmlns:a16="http://schemas.microsoft.com/office/drawing/2014/main" id="{9647D3E8-A6E6-4393-8EE8-76FDC9CFAAA9}"/>
            </a:ext>
          </a:extLst>
        </xdr:cNvPr>
        <xdr:cNvSpPr txBox="1"/>
      </xdr:nvSpPr>
      <xdr:spPr>
        <a:xfrm>
          <a:off x="15214111" y="1697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87685</xdr:rowOff>
    </xdr:from>
    <xdr:to>
      <xdr:col>76</xdr:col>
      <xdr:colOff>165100</xdr:colOff>
      <xdr:row>99</xdr:row>
      <xdr:rowOff>17835</xdr:rowOff>
    </xdr:to>
    <xdr:sp macro="" textlink="">
      <xdr:nvSpPr>
        <xdr:cNvPr id="708" name="楕円 707">
          <a:extLst>
            <a:ext uri="{FF2B5EF4-FFF2-40B4-BE49-F238E27FC236}">
              <a16:creationId xmlns:a16="http://schemas.microsoft.com/office/drawing/2014/main" id="{F304A638-9BA5-4139-94D3-A9A7D3A641DC}"/>
            </a:ext>
          </a:extLst>
        </xdr:cNvPr>
        <xdr:cNvSpPr/>
      </xdr:nvSpPr>
      <xdr:spPr>
        <a:xfrm>
          <a:off x="14541500" y="1688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8962</xdr:rowOff>
    </xdr:from>
    <xdr:ext cx="534377" cy="259045"/>
    <xdr:sp macro="" textlink="">
      <xdr:nvSpPr>
        <xdr:cNvPr id="709" name="テキスト ボックス 708">
          <a:extLst>
            <a:ext uri="{FF2B5EF4-FFF2-40B4-BE49-F238E27FC236}">
              <a16:creationId xmlns:a16="http://schemas.microsoft.com/office/drawing/2014/main" id="{FAE88722-4281-49BA-9F86-6CEE15237F3B}"/>
            </a:ext>
          </a:extLst>
        </xdr:cNvPr>
        <xdr:cNvSpPr txBox="1"/>
      </xdr:nvSpPr>
      <xdr:spPr>
        <a:xfrm>
          <a:off x="14325111" y="1698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134500</xdr:rowOff>
    </xdr:from>
    <xdr:to>
      <xdr:col>72</xdr:col>
      <xdr:colOff>38100</xdr:colOff>
      <xdr:row>99</xdr:row>
      <xdr:rowOff>64650</xdr:rowOff>
    </xdr:to>
    <xdr:sp macro="" textlink="">
      <xdr:nvSpPr>
        <xdr:cNvPr id="710" name="楕円 709">
          <a:extLst>
            <a:ext uri="{FF2B5EF4-FFF2-40B4-BE49-F238E27FC236}">
              <a16:creationId xmlns:a16="http://schemas.microsoft.com/office/drawing/2014/main" id="{6E21F0E7-AD38-4EFA-A5FB-B01DEFF30BDC}"/>
            </a:ext>
          </a:extLst>
        </xdr:cNvPr>
        <xdr:cNvSpPr/>
      </xdr:nvSpPr>
      <xdr:spPr>
        <a:xfrm>
          <a:off x="13652500" y="169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55777</xdr:rowOff>
    </xdr:from>
    <xdr:ext cx="534377" cy="259045"/>
    <xdr:sp macro="" textlink="">
      <xdr:nvSpPr>
        <xdr:cNvPr id="711" name="テキスト ボックス 710">
          <a:extLst>
            <a:ext uri="{FF2B5EF4-FFF2-40B4-BE49-F238E27FC236}">
              <a16:creationId xmlns:a16="http://schemas.microsoft.com/office/drawing/2014/main" id="{1902CFAD-09B4-4DFB-B2AB-0B1CFD0B7004}"/>
            </a:ext>
          </a:extLst>
        </xdr:cNvPr>
        <xdr:cNvSpPr txBox="1"/>
      </xdr:nvSpPr>
      <xdr:spPr>
        <a:xfrm>
          <a:off x="13436111" y="1702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138717</xdr:rowOff>
    </xdr:from>
    <xdr:to>
      <xdr:col>67</xdr:col>
      <xdr:colOff>101600</xdr:colOff>
      <xdr:row>99</xdr:row>
      <xdr:rowOff>68867</xdr:rowOff>
    </xdr:to>
    <xdr:sp macro="" textlink="">
      <xdr:nvSpPr>
        <xdr:cNvPr id="712" name="楕円 711">
          <a:extLst>
            <a:ext uri="{FF2B5EF4-FFF2-40B4-BE49-F238E27FC236}">
              <a16:creationId xmlns:a16="http://schemas.microsoft.com/office/drawing/2014/main" id="{0B911959-DA6D-4882-9776-379EDBE8A78D}"/>
            </a:ext>
          </a:extLst>
        </xdr:cNvPr>
        <xdr:cNvSpPr/>
      </xdr:nvSpPr>
      <xdr:spPr>
        <a:xfrm>
          <a:off x="12763500" y="169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59994</xdr:rowOff>
    </xdr:from>
    <xdr:ext cx="534377" cy="259045"/>
    <xdr:sp macro="" textlink="">
      <xdr:nvSpPr>
        <xdr:cNvPr id="713" name="テキスト ボックス 712">
          <a:extLst>
            <a:ext uri="{FF2B5EF4-FFF2-40B4-BE49-F238E27FC236}">
              <a16:creationId xmlns:a16="http://schemas.microsoft.com/office/drawing/2014/main" id="{55BE084C-A9BD-4AD8-88DA-E840E0072E79}"/>
            </a:ext>
          </a:extLst>
        </xdr:cNvPr>
        <xdr:cNvSpPr txBox="1"/>
      </xdr:nvSpPr>
      <xdr:spPr>
        <a:xfrm>
          <a:off x="12547111" y="170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FDF4BF3-79FB-459A-B088-86DBD017E242}"/>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6D4A5C09-77A5-4F84-BB52-4D12C9B75AFA}"/>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7F41FDC-0CF1-4D32-8605-8FEE889BCDC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CEF8E448-1927-46D7-B4EE-2F6256E0872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E9E585C8-5A1F-4B84-B644-9C44716D843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848D8BFF-4FCA-4C2E-8451-9CD45EE9A71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8F4D7A39-D569-413F-A564-683BEF6DDC3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200DBEB-3EEC-4621-B06C-6156722EDA29}"/>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56A37162-D143-4C72-8562-EDA4FA44CA6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5B6A511D-5F93-41FC-AB63-C6822C9B0B0E}"/>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4834EA53-C187-4040-8BC9-6B0D1B94EBB1}"/>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7146849B-ABA6-4FCB-987F-E8CD9C881064}"/>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497A4633-D3F6-481E-B247-EC9D24B721C8}"/>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B0AA2815-66AD-4255-9675-F448262F80FE}"/>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B60BE265-C677-4FF0-B83A-3A2FAB7F4BCF}"/>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544196E1-C236-4C40-A013-C070C782FE98}"/>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8BFD75C6-B90C-4ADB-B33F-A17175FD530F}"/>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5F58DF13-456D-4DA3-8E47-08928DB78FDE}"/>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747BC6D8-195B-4E0D-9C3D-F32ABD4E4A74}"/>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8BAA87B5-D922-47AA-A0C4-439D14C88C3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B89059F7-33A2-49CF-97B8-92F52A8A9ED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1501C005-CE2F-4696-AA0A-2DF6C15D5FBB}"/>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99767C53-A4B2-4C49-B342-71D6747817D6}"/>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B87FE8B-958D-4E2C-B926-24459BCC5F5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6B569ECC-225A-4ED4-913C-D0436ECCE79D}"/>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FD585237-C6FC-4A42-8F57-37E9913E7576}"/>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137802</xdr:rowOff>
    </xdr:from>
    <xdr:to>
      <xdr:col>116</xdr:col>
      <xdr:colOff>63500</xdr:colOff>
      <xdr:row>37</xdr:row>
      <xdr:rowOff>147564</xdr:rowOff>
    </xdr:to>
    <xdr:cxnSp macro="">
      <xdr:nvCxnSpPr>
        <xdr:cNvPr id="740" name="直線コネクタ 739">
          <a:extLst>
            <a:ext uri="{FF2B5EF4-FFF2-40B4-BE49-F238E27FC236}">
              <a16:creationId xmlns:a16="http://schemas.microsoft.com/office/drawing/2014/main" id="{78161E7D-4519-4CE2-83EB-5A85AB4ABEBC}"/>
            </a:ext>
          </a:extLst>
        </xdr:cNvPr>
        <xdr:cNvCxnSpPr/>
      </xdr:nvCxnSpPr>
      <xdr:spPr>
        <a:xfrm flipV="1">
          <a:off x="21323300" y="6481452"/>
          <a:ext cx="838200" cy="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a:extLst>
            <a:ext uri="{FF2B5EF4-FFF2-40B4-BE49-F238E27FC236}">
              <a16:creationId xmlns:a16="http://schemas.microsoft.com/office/drawing/2014/main" id="{CE3E3282-3CE3-43DD-8EE6-754F5AAB9AC0}"/>
            </a:ext>
          </a:extLst>
        </xdr:cNvPr>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52DEA860-5CC9-4234-BC5D-0C861F8C937F}"/>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147564</xdr:rowOff>
    </xdr:from>
    <xdr:to>
      <xdr:col>111</xdr:col>
      <xdr:colOff>177800</xdr:colOff>
      <xdr:row>37</xdr:row>
      <xdr:rowOff>150970</xdr:rowOff>
    </xdr:to>
    <xdr:cxnSp macro="">
      <xdr:nvCxnSpPr>
        <xdr:cNvPr id="743" name="直線コネクタ 742">
          <a:extLst>
            <a:ext uri="{FF2B5EF4-FFF2-40B4-BE49-F238E27FC236}">
              <a16:creationId xmlns:a16="http://schemas.microsoft.com/office/drawing/2014/main" id="{FA77AEC5-68FD-4F92-954F-07BC01892645}"/>
            </a:ext>
          </a:extLst>
        </xdr:cNvPr>
        <xdr:cNvCxnSpPr/>
      </xdr:nvCxnSpPr>
      <xdr:spPr>
        <a:xfrm flipV="1">
          <a:off x="20434300" y="6491214"/>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18A9FBD7-6304-4F5B-9B0A-A1826B97527F}"/>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a:extLst>
            <a:ext uri="{FF2B5EF4-FFF2-40B4-BE49-F238E27FC236}">
              <a16:creationId xmlns:a16="http://schemas.microsoft.com/office/drawing/2014/main" id="{AD8980B6-9259-489C-87B6-8DD407DD2438}"/>
            </a:ext>
          </a:extLst>
        </xdr:cNvPr>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150970</xdr:rowOff>
    </xdr:from>
    <xdr:to>
      <xdr:col>107</xdr:col>
      <xdr:colOff>50800</xdr:colOff>
      <xdr:row>37</xdr:row>
      <xdr:rowOff>160365</xdr:rowOff>
    </xdr:to>
    <xdr:cxnSp macro="">
      <xdr:nvCxnSpPr>
        <xdr:cNvPr id="746" name="直線コネクタ 745">
          <a:extLst>
            <a:ext uri="{FF2B5EF4-FFF2-40B4-BE49-F238E27FC236}">
              <a16:creationId xmlns:a16="http://schemas.microsoft.com/office/drawing/2014/main" id="{648F1C30-1984-4DE2-A7AA-6B52CBE6B6F4}"/>
            </a:ext>
          </a:extLst>
        </xdr:cNvPr>
        <xdr:cNvCxnSpPr/>
      </xdr:nvCxnSpPr>
      <xdr:spPr>
        <a:xfrm flipV="1">
          <a:off x="19545300" y="6494620"/>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21438A5B-DD51-4109-8498-63389A73E562}"/>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133552</xdr:rowOff>
    </xdr:from>
    <xdr:ext cx="469744" cy="259045"/>
    <xdr:sp macro="" textlink="">
      <xdr:nvSpPr>
        <xdr:cNvPr id="748" name="テキスト ボックス 747">
          <a:extLst>
            <a:ext uri="{FF2B5EF4-FFF2-40B4-BE49-F238E27FC236}">
              <a16:creationId xmlns:a16="http://schemas.microsoft.com/office/drawing/2014/main" id="{35D7DF64-0E69-431F-9E3F-5348DC408A3E}"/>
            </a:ext>
          </a:extLst>
        </xdr:cNvPr>
        <xdr:cNvSpPr txBox="1"/>
      </xdr:nvSpPr>
      <xdr:spPr>
        <a:xfrm>
          <a:off x="20199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160365</xdr:rowOff>
    </xdr:from>
    <xdr:to>
      <xdr:col>102</xdr:col>
      <xdr:colOff>114300</xdr:colOff>
      <xdr:row>37</xdr:row>
      <xdr:rowOff>164983</xdr:rowOff>
    </xdr:to>
    <xdr:cxnSp macro="">
      <xdr:nvCxnSpPr>
        <xdr:cNvPr id="749" name="直線コネクタ 748">
          <a:extLst>
            <a:ext uri="{FF2B5EF4-FFF2-40B4-BE49-F238E27FC236}">
              <a16:creationId xmlns:a16="http://schemas.microsoft.com/office/drawing/2014/main" id="{ED068A34-034B-4CEC-ABB1-B286EAAA920D}"/>
            </a:ext>
          </a:extLst>
        </xdr:cNvPr>
        <xdr:cNvCxnSpPr/>
      </xdr:nvCxnSpPr>
      <xdr:spPr>
        <a:xfrm flipV="1">
          <a:off x="18656300" y="6504015"/>
          <a:ext cx="889000" cy="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36596</xdr:rowOff>
    </xdr:from>
    <xdr:to>
      <xdr:col>102</xdr:col>
      <xdr:colOff>165100</xdr:colOff>
      <xdr:row>38</xdr:row>
      <xdr:rowOff>138196</xdr:rowOff>
    </xdr:to>
    <xdr:sp macro="" textlink="">
      <xdr:nvSpPr>
        <xdr:cNvPr id="750" name="フローチャート: 判断 749">
          <a:extLst>
            <a:ext uri="{FF2B5EF4-FFF2-40B4-BE49-F238E27FC236}">
              <a16:creationId xmlns:a16="http://schemas.microsoft.com/office/drawing/2014/main" id="{1605B4B8-33F4-42FB-A248-E31DE923088A}"/>
            </a:ext>
          </a:extLst>
        </xdr:cNvPr>
        <xdr:cNvSpPr/>
      </xdr:nvSpPr>
      <xdr:spPr>
        <a:xfrm>
          <a:off x="19494500" y="655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129323</xdr:rowOff>
    </xdr:from>
    <xdr:ext cx="469744" cy="259045"/>
    <xdr:sp macro="" textlink="">
      <xdr:nvSpPr>
        <xdr:cNvPr id="751" name="テキスト ボックス 750">
          <a:extLst>
            <a:ext uri="{FF2B5EF4-FFF2-40B4-BE49-F238E27FC236}">
              <a16:creationId xmlns:a16="http://schemas.microsoft.com/office/drawing/2014/main" id="{59B7A3A7-990E-413B-9BE1-33A06614F17B}"/>
            </a:ext>
          </a:extLst>
        </xdr:cNvPr>
        <xdr:cNvSpPr txBox="1"/>
      </xdr:nvSpPr>
      <xdr:spPr>
        <a:xfrm>
          <a:off x="19310428" y="66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25052</xdr:rowOff>
    </xdr:from>
    <xdr:to>
      <xdr:col>98</xdr:col>
      <xdr:colOff>38100</xdr:colOff>
      <xdr:row>38</xdr:row>
      <xdr:rowOff>126652</xdr:rowOff>
    </xdr:to>
    <xdr:sp macro="" textlink="">
      <xdr:nvSpPr>
        <xdr:cNvPr id="752" name="フローチャート: 判断 751">
          <a:extLst>
            <a:ext uri="{FF2B5EF4-FFF2-40B4-BE49-F238E27FC236}">
              <a16:creationId xmlns:a16="http://schemas.microsoft.com/office/drawing/2014/main" id="{F76110A8-00D3-4E4F-969A-BC1A700D866F}"/>
            </a:ext>
          </a:extLst>
        </xdr:cNvPr>
        <xdr:cNvSpPr/>
      </xdr:nvSpPr>
      <xdr:spPr>
        <a:xfrm>
          <a:off x="18605500" y="65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117779</xdr:rowOff>
    </xdr:from>
    <xdr:ext cx="469744" cy="259045"/>
    <xdr:sp macro="" textlink="">
      <xdr:nvSpPr>
        <xdr:cNvPr id="753" name="テキスト ボックス 752">
          <a:extLst>
            <a:ext uri="{FF2B5EF4-FFF2-40B4-BE49-F238E27FC236}">
              <a16:creationId xmlns:a16="http://schemas.microsoft.com/office/drawing/2014/main" id="{8B618B0B-4164-4EC4-8B5A-A79FB058210B}"/>
            </a:ext>
          </a:extLst>
        </xdr:cNvPr>
        <xdr:cNvSpPr txBox="1"/>
      </xdr:nvSpPr>
      <xdr:spPr>
        <a:xfrm>
          <a:off x="18421428" y="6632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640BC463-1FCE-494D-83EF-BCEA037C796B}"/>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B46233AD-C6E6-40DD-8538-EDA0F5C4066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5D6228B5-4FD5-44F3-ABF4-61442EEED897}"/>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13D6F323-E4BF-45AD-96F8-E60BE59AC85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3FEFD4BE-7114-4606-9D73-8C14343C904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87002</xdr:rowOff>
    </xdr:from>
    <xdr:to>
      <xdr:col>116</xdr:col>
      <xdr:colOff>114300</xdr:colOff>
      <xdr:row>38</xdr:row>
      <xdr:rowOff>17152</xdr:rowOff>
    </xdr:to>
    <xdr:sp macro="" textlink="">
      <xdr:nvSpPr>
        <xdr:cNvPr id="759" name="楕円 758">
          <a:extLst>
            <a:ext uri="{FF2B5EF4-FFF2-40B4-BE49-F238E27FC236}">
              <a16:creationId xmlns:a16="http://schemas.microsoft.com/office/drawing/2014/main" id="{17A406FE-96FA-4C1C-ACA6-2C7E87C91874}"/>
            </a:ext>
          </a:extLst>
        </xdr:cNvPr>
        <xdr:cNvSpPr/>
      </xdr:nvSpPr>
      <xdr:spPr>
        <a:xfrm>
          <a:off x="22110700" y="643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109879</xdr:rowOff>
    </xdr:from>
    <xdr:ext cx="469744" cy="259045"/>
    <xdr:sp macro="" textlink="">
      <xdr:nvSpPr>
        <xdr:cNvPr id="760" name="投資及び出資金該当値テキスト">
          <a:extLst>
            <a:ext uri="{FF2B5EF4-FFF2-40B4-BE49-F238E27FC236}">
              <a16:creationId xmlns:a16="http://schemas.microsoft.com/office/drawing/2014/main" id="{8990EF5B-736D-4DEC-8E18-E9B78DA96837}"/>
            </a:ext>
          </a:extLst>
        </xdr:cNvPr>
        <xdr:cNvSpPr txBox="1"/>
      </xdr:nvSpPr>
      <xdr:spPr>
        <a:xfrm>
          <a:off x="22212300" y="628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96764</xdr:rowOff>
    </xdr:from>
    <xdr:to>
      <xdr:col>112</xdr:col>
      <xdr:colOff>38100</xdr:colOff>
      <xdr:row>38</xdr:row>
      <xdr:rowOff>26914</xdr:rowOff>
    </xdr:to>
    <xdr:sp macro="" textlink="">
      <xdr:nvSpPr>
        <xdr:cNvPr id="761" name="楕円 760">
          <a:extLst>
            <a:ext uri="{FF2B5EF4-FFF2-40B4-BE49-F238E27FC236}">
              <a16:creationId xmlns:a16="http://schemas.microsoft.com/office/drawing/2014/main" id="{976D98DB-FA52-4BA4-8035-09BF91452ECD}"/>
            </a:ext>
          </a:extLst>
        </xdr:cNvPr>
        <xdr:cNvSpPr/>
      </xdr:nvSpPr>
      <xdr:spPr>
        <a:xfrm>
          <a:off x="21272500" y="644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43441</xdr:rowOff>
    </xdr:from>
    <xdr:ext cx="469744" cy="259045"/>
    <xdr:sp macro="" textlink="">
      <xdr:nvSpPr>
        <xdr:cNvPr id="762" name="テキスト ボックス 761">
          <a:extLst>
            <a:ext uri="{FF2B5EF4-FFF2-40B4-BE49-F238E27FC236}">
              <a16:creationId xmlns:a16="http://schemas.microsoft.com/office/drawing/2014/main" id="{73D040E2-D167-4789-AA4F-AD2AB5D807F4}"/>
            </a:ext>
          </a:extLst>
        </xdr:cNvPr>
        <xdr:cNvSpPr txBox="1"/>
      </xdr:nvSpPr>
      <xdr:spPr>
        <a:xfrm>
          <a:off x="21088428" y="621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100170</xdr:rowOff>
    </xdr:from>
    <xdr:to>
      <xdr:col>107</xdr:col>
      <xdr:colOff>101600</xdr:colOff>
      <xdr:row>38</xdr:row>
      <xdr:rowOff>30320</xdr:rowOff>
    </xdr:to>
    <xdr:sp macro="" textlink="">
      <xdr:nvSpPr>
        <xdr:cNvPr id="763" name="楕円 762">
          <a:extLst>
            <a:ext uri="{FF2B5EF4-FFF2-40B4-BE49-F238E27FC236}">
              <a16:creationId xmlns:a16="http://schemas.microsoft.com/office/drawing/2014/main" id="{F90442D3-9B08-4895-9197-64DE6AED3AFE}"/>
            </a:ext>
          </a:extLst>
        </xdr:cNvPr>
        <xdr:cNvSpPr/>
      </xdr:nvSpPr>
      <xdr:spPr>
        <a:xfrm>
          <a:off x="20383500" y="64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46847</xdr:rowOff>
    </xdr:from>
    <xdr:ext cx="469744" cy="259045"/>
    <xdr:sp macro="" textlink="">
      <xdr:nvSpPr>
        <xdr:cNvPr id="764" name="テキスト ボックス 763">
          <a:extLst>
            <a:ext uri="{FF2B5EF4-FFF2-40B4-BE49-F238E27FC236}">
              <a16:creationId xmlns:a16="http://schemas.microsoft.com/office/drawing/2014/main" id="{0F34DAAE-3B58-4D11-9A5E-ABF42C4EC7EB}"/>
            </a:ext>
          </a:extLst>
        </xdr:cNvPr>
        <xdr:cNvSpPr txBox="1"/>
      </xdr:nvSpPr>
      <xdr:spPr>
        <a:xfrm>
          <a:off x="20199428" y="62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109565</xdr:rowOff>
    </xdr:from>
    <xdr:to>
      <xdr:col>102</xdr:col>
      <xdr:colOff>165100</xdr:colOff>
      <xdr:row>38</xdr:row>
      <xdr:rowOff>39715</xdr:rowOff>
    </xdr:to>
    <xdr:sp macro="" textlink="">
      <xdr:nvSpPr>
        <xdr:cNvPr id="765" name="楕円 764">
          <a:extLst>
            <a:ext uri="{FF2B5EF4-FFF2-40B4-BE49-F238E27FC236}">
              <a16:creationId xmlns:a16="http://schemas.microsoft.com/office/drawing/2014/main" id="{C6076E37-EEF0-44DF-9085-165A2DF14D4C}"/>
            </a:ext>
          </a:extLst>
        </xdr:cNvPr>
        <xdr:cNvSpPr/>
      </xdr:nvSpPr>
      <xdr:spPr>
        <a:xfrm>
          <a:off x="19494500" y="64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56242</xdr:rowOff>
    </xdr:from>
    <xdr:ext cx="469744" cy="259045"/>
    <xdr:sp macro="" textlink="">
      <xdr:nvSpPr>
        <xdr:cNvPr id="766" name="テキスト ボックス 765">
          <a:extLst>
            <a:ext uri="{FF2B5EF4-FFF2-40B4-BE49-F238E27FC236}">
              <a16:creationId xmlns:a16="http://schemas.microsoft.com/office/drawing/2014/main" id="{A0F4C829-8606-4289-8813-1E398A26E09D}"/>
            </a:ext>
          </a:extLst>
        </xdr:cNvPr>
        <xdr:cNvSpPr txBox="1"/>
      </xdr:nvSpPr>
      <xdr:spPr>
        <a:xfrm>
          <a:off x="19310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114183</xdr:rowOff>
    </xdr:from>
    <xdr:to>
      <xdr:col>98</xdr:col>
      <xdr:colOff>38100</xdr:colOff>
      <xdr:row>38</xdr:row>
      <xdr:rowOff>44334</xdr:rowOff>
    </xdr:to>
    <xdr:sp macro="" textlink="">
      <xdr:nvSpPr>
        <xdr:cNvPr id="767" name="楕円 766">
          <a:extLst>
            <a:ext uri="{FF2B5EF4-FFF2-40B4-BE49-F238E27FC236}">
              <a16:creationId xmlns:a16="http://schemas.microsoft.com/office/drawing/2014/main" id="{91D50B99-EFDE-4C21-927C-4A8D80741558}"/>
            </a:ext>
          </a:extLst>
        </xdr:cNvPr>
        <xdr:cNvSpPr/>
      </xdr:nvSpPr>
      <xdr:spPr>
        <a:xfrm>
          <a:off x="18605500" y="64578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60860</xdr:rowOff>
    </xdr:from>
    <xdr:ext cx="469744" cy="259045"/>
    <xdr:sp macro="" textlink="">
      <xdr:nvSpPr>
        <xdr:cNvPr id="768" name="テキスト ボックス 767">
          <a:extLst>
            <a:ext uri="{FF2B5EF4-FFF2-40B4-BE49-F238E27FC236}">
              <a16:creationId xmlns:a16="http://schemas.microsoft.com/office/drawing/2014/main" id="{86F98263-620E-4DB4-9DCD-E17F787B618A}"/>
            </a:ext>
          </a:extLst>
        </xdr:cNvPr>
        <xdr:cNvSpPr txBox="1"/>
      </xdr:nvSpPr>
      <xdr:spPr>
        <a:xfrm>
          <a:off x="18421428" y="623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6BB6F4F6-724E-4E08-B2AA-BA1CD19089D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1234B2ED-A20B-4C1E-8252-795F6A6C20E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799D2DAB-8EEF-4616-AA12-50FDF1E20CC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E271D65F-89D9-4A6A-8AC9-BE0AAA50DA4C}"/>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7BAC171D-3DF3-4AD1-A51B-865CA1770D6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5EE19042-6D4E-4E22-8A36-50ABD574B8AD}"/>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3D034B4D-6763-4A30-967C-C2031483118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C28CBE01-AE76-4F33-AF78-DAF3EAE16E24}"/>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CDBE0F21-C880-4DC2-BAEC-114ED32D55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B56F9B79-697E-42D3-AD0E-D5C1D5A6F3C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49AF0466-FAD5-435A-97DA-10898898AA97}"/>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1D0A6FC-6622-4CBA-A7EF-94B3967FF13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C56C5F12-EE75-4BA0-84C3-75AD46CB656C}"/>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D6AA6B2-5359-43E8-9EF6-D8CC5802C711}"/>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18586081-88EB-4731-9134-4778925664CA}"/>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B018CE7B-624D-4606-BE2B-F8E2F935481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792152C3-BA88-4BC0-B943-6A055F5CFCC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53BB25E3-7264-4CBC-B24A-C97A25033E0C}"/>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B55FB4D6-3558-4348-B7DB-5C03C8C1762C}"/>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1830E302-319F-4CFC-9515-6BDFFE4963C1}"/>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6B62957D-2E6A-4569-A404-76605DBA0F1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EEF07F9-6B13-420E-8F7D-C67EFDBB8494}"/>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949C9B62-D4A1-43C5-BE4E-2E920E5086E5}"/>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DF315F68-72F2-4086-B197-822B942EBBD4}"/>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117FD0E9-F1A2-43AD-AEC1-B00B072F86F1}"/>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CBDA0BB3-7B6A-4631-ACC3-0112811A16A9}"/>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CA580D13-4C56-45F3-BEF0-A8FBA7091C9A}"/>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B3EFA194-44E2-4215-BE1C-79C667A12EB7}"/>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E431DAD8-20BD-4F3A-BF56-197A91E62AEB}"/>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8CAB2464-298B-41D8-A77B-DC1B3D9C6763}"/>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399FDF65-518A-4712-8715-7B7AD79C9685}"/>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5D3DBEFB-D333-49EB-9BA1-60EC49DAA0C7}"/>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D3433F0A-D091-49AB-A90F-C03D821112FC}"/>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D8AD7069-AD51-4381-B9D9-35C8CDB8E2E2}"/>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59EC3A45-42D8-43E8-978B-9171D9E40C12}"/>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CFF81DDB-6B8C-4772-8FCE-F2BEB13BFBF5}"/>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83514</xdr:rowOff>
    </xdr:from>
    <xdr:to>
      <xdr:col>102</xdr:col>
      <xdr:colOff>165100</xdr:colOff>
      <xdr:row>59</xdr:row>
      <xdr:rowOff>13664</xdr:rowOff>
    </xdr:to>
    <xdr:sp macro="" textlink="">
      <xdr:nvSpPr>
        <xdr:cNvPr id="805" name="フローチャート: 判断 804">
          <a:extLst>
            <a:ext uri="{FF2B5EF4-FFF2-40B4-BE49-F238E27FC236}">
              <a16:creationId xmlns:a16="http://schemas.microsoft.com/office/drawing/2014/main" id="{38C1C193-A962-4C17-8C45-647DD3C5B5B7}"/>
            </a:ext>
          </a:extLst>
        </xdr:cNvPr>
        <xdr:cNvSpPr/>
      </xdr:nvSpPr>
      <xdr:spPr>
        <a:xfrm>
          <a:off x="19494500" y="1002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30191</xdr:rowOff>
    </xdr:from>
    <xdr:ext cx="469744" cy="259045"/>
    <xdr:sp macro="" textlink="">
      <xdr:nvSpPr>
        <xdr:cNvPr id="806" name="テキスト ボックス 805">
          <a:extLst>
            <a:ext uri="{FF2B5EF4-FFF2-40B4-BE49-F238E27FC236}">
              <a16:creationId xmlns:a16="http://schemas.microsoft.com/office/drawing/2014/main" id="{DD6A46B0-1BA2-40B2-B427-F4B025BED233}"/>
            </a:ext>
          </a:extLst>
        </xdr:cNvPr>
        <xdr:cNvSpPr txBox="1"/>
      </xdr:nvSpPr>
      <xdr:spPr>
        <a:xfrm>
          <a:off x="19310428" y="980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83980</xdr:rowOff>
    </xdr:from>
    <xdr:to>
      <xdr:col>98</xdr:col>
      <xdr:colOff>38100</xdr:colOff>
      <xdr:row>59</xdr:row>
      <xdr:rowOff>14130</xdr:rowOff>
    </xdr:to>
    <xdr:sp macro="" textlink="">
      <xdr:nvSpPr>
        <xdr:cNvPr id="807" name="フローチャート: 判断 806">
          <a:extLst>
            <a:ext uri="{FF2B5EF4-FFF2-40B4-BE49-F238E27FC236}">
              <a16:creationId xmlns:a16="http://schemas.microsoft.com/office/drawing/2014/main" id="{C86608AF-A910-42ED-B962-C207DE73998E}"/>
            </a:ext>
          </a:extLst>
        </xdr:cNvPr>
        <xdr:cNvSpPr/>
      </xdr:nvSpPr>
      <xdr:spPr>
        <a:xfrm>
          <a:off x="18605500" y="100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30657</xdr:rowOff>
    </xdr:from>
    <xdr:ext cx="469744" cy="259045"/>
    <xdr:sp macro="" textlink="">
      <xdr:nvSpPr>
        <xdr:cNvPr id="808" name="テキスト ボックス 807">
          <a:extLst>
            <a:ext uri="{FF2B5EF4-FFF2-40B4-BE49-F238E27FC236}">
              <a16:creationId xmlns:a16="http://schemas.microsoft.com/office/drawing/2014/main" id="{6A78009E-223F-49B6-8608-C97071FBB385}"/>
            </a:ext>
          </a:extLst>
        </xdr:cNvPr>
        <xdr:cNvSpPr txBox="1"/>
      </xdr:nvSpPr>
      <xdr:spPr>
        <a:xfrm>
          <a:off x="18421428" y="98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3E7D644E-6AD4-4D42-83DE-7A66371A426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22E21968-82E6-4E01-A3C0-42E1BAC78D6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438B83C8-F2B3-4C4D-9098-F19F69A2B2F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F0265282-B354-4BA6-872C-837A67BB34D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3A2A24EC-D605-48EF-8FF9-11BFFA2F074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E2FFEECD-AAFA-4C57-BCCD-508B1446FC8C}"/>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DBE344CE-82BB-4B93-9288-CFB6CDE1052F}"/>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879FE7EA-8F98-4562-A9B1-937EEC1D5177}"/>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644D003F-37B9-484B-AAF0-CDA6C47286E3}"/>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F8E2FE3E-C8E3-4F5E-B24A-D505AB53CE98}"/>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3C7BE0DC-9F36-4F16-93F0-B9C178DB5DC7}"/>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DF0533C0-EC75-4358-8E6A-130B6F7EA32D}"/>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5226BB00-2E21-4790-BFE6-DC61089786EA}"/>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A40A0C8F-AAFF-44F6-B4E2-611C44C49C9A}"/>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ADA1313A-A99D-4499-82FC-E3673DE4DE1B}"/>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F62DA46E-7CB5-4C2F-A7D9-029A9444AC58}"/>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7EF8AFF2-B30C-4C31-B5BE-EDB678B7C424}"/>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A2E1DC01-CB4B-4494-BBDC-FE2A6C60F383}"/>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422057A8-B548-4566-9FC8-CB7EB590D8AE}"/>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67C68088-67CD-4966-8006-5300344AEBC2}"/>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AB9E0DE1-6A82-4FC4-9510-FFAA04F26753}"/>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6AFB0389-B8C7-4479-86C7-25BB11DB008F}"/>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8F2D7685-E6FB-42DA-9AE4-203D6276BFDB}"/>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EF9EBA5D-601C-4104-BD43-8420E3F5D937}"/>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CED353AD-8F0C-4EF0-9C70-F9A75000E6BA}"/>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1487A40F-2E16-47E6-B2AF-F47BDA274B83}"/>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F81CB9BF-796C-491D-9F77-B29E2ACB0E0D}"/>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5DB5A317-7DFE-4B8F-B97C-96BA00C866CB}"/>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FFE1B0B-33CF-4441-802A-F552CA8D1636}"/>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5B85A45E-C2C8-417A-AEA4-F8E26743F055}"/>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22BA7FF4-4E5D-4DC0-B604-47A16CD7206D}"/>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9D536ECC-3270-49AE-9A33-B350B2C13C01}"/>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A30AF87E-B0A3-4529-8919-CE594E2D8769}"/>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96415BCC-4A91-4ADD-8125-634327F33D19}"/>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96F30C42-1F34-49F4-B99A-E8966100594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774CBE61-23ED-492A-820C-9CF0C93E49A7}"/>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D63C8301-EC6B-4FEC-8E2B-C704934D1022}"/>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F2DD4A5D-4630-4D0D-945C-AFFB6A369F9D}"/>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321859F5-2635-41E3-8E3C-A7C1A05C842A}"/>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5D734C06-4BC1-43C2-9252-4800EFDE3C7F}"/>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7C184DE8-F41A-427B-9C02-68626C05577E}"/>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8DEE343-6A9C-4082-B897-07D715DBF1C9}"/>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8A779E63-6C5C-4777-8D66-903129FF1416}"/>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143751</xdr:rowOff>
    </xdr:from>
    <xdr:to>
      <xdr:col>116</xdr:col>
      <xdr:colOff>63500</xdr:colOff>
      <xdr:row>73</xdr:row>
      <xdr:rowOff>61570</xdr:rowOff>
    </xdr:to>
    <xdr:cxnSp macro="">
      <xdr:nvCxnSpPr>
        <xdr:cNvPr id="852" name="直線コネクタ 851">
          <a:extLst>
            <a:ext uri="{FF2B5EF4-FFF2-40B4-BE49-F238E27FC236}">
              <a16:creationId xmlns:a16="http://schemas.microsoft.com/office/drawing/2014/main" id="{95CD236C-DE6E-43E9-8C23-75B50DAA911E}"/>
            </a:ext>
          </a:extLst>
        </xdr:cNvPr>
        <xdr:cNvCxnSpPr/>
      </xdr:nvCxnSpPr>
      <xdr:spPr>
        <a:xfrm flipV="1">
          <a:off x="21323300" y="12488151"/>
          <a:ext cx="838200" cy="8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61689</xdr:rowOff>
    </xdr:from>
    <xdr:ext cx="534377" cy="259045"/>
    <xdr:sp macro="" textlink="">
      <xdr:nvSpPr>
        <xdr:cNvPr id="853" name="繰出金平均値テキスト">
          <a:extLst>
            <a:ext uri="{FF2B5EF4-FFF2-40B4-BE49-F238E27FC236}">
              <a16:creationId xmlns:a16="http://schemas.microsoft.com/office/drawing/2014/main" id="{7A5B21A5-80D0-481C-A2BC-041DF62429F9}"/>
            </a:ext>
          </a:extLst>
        </xdr:cNvPr>
        <xdr:cNvSpPr txBox="1"/>
      </xdr:nvSpPr>
      <xdr:spPr>
        <a:xfrm>
          <a:off x="22212300" y="1257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31458514-9A94-4132-8728-40D335DE7D6B}"/>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61075</xdr:rowOff>
    </xdr:from>
    <xdr:to>
      <xdr:col>111</xdr:col>
      <xdr:colOff>177800</xdr:colOff>
      <xdr:row>73</xdr:row>
      <xdr:rowOff>61570</xdr:rowOff>
    </xdr:to>
    <xdr:cxnSp macro="">
      <xdr:nvCxnSpPr>
        <xdr:cNvPr id="855" name="直線コネクタ 854">
          <a:extLst>
            <a:ext uri="{FF2B5EF4-FFF2-40B4-BE49-F238E27FC236}">
              <a16:creationId xmlns:a16="http://schemas.microsoft.com/office/drawing/2014/main" id="{A229386D-74F4-48DA-A81A-00AE8F82BBEC}"/>
            </a:ext>
          </a:extLst>
        </xdr:cNvPr>
        <xdr:cNvCxnSpPr/>
      </xdr:nvCxnSpPr>
      <xdr:spPr>
        <a:xfrm>
          <a:off x="20434300" y="1257692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A6EB13A6-D832-4191-A3E2-29B83AA37A39}"/>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24134</xdr:rowOff>
    </xdr:from>
    <xdr:ext cx="534377" cy="259045"/>
    <xdr:sp macro="" textlink="">
      <xdr:nvSpPr>
        <xdr:cNvPr id="857" name="テキスト ボックス 856">
          <a:extLst>
            <a:ext uri="{FF2B5EF4-FFF2-40B4-BE49-F238E27FC236}">
              <a16:creationId xmlns:a16="http://schemas.microsoft.com/office/drawing/2014/main" id="{63702328-FFC1-4F82-9AED-720649658C26}"/>
            </a:ext>
          </a:extLst>
        </xdr:cNvPr>
        <xdr:cNvSpPr txBox="1"/>
      </xdr:nvSpPr>
      <xdr:spPr>
        <a:xfrm>
          <a:off x="21056111" y="12711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61075</xdr:rowOff>
    </xdr:from>
    <xdr:to>
      <xdr:col>107</xdr:col>
      <xdr:colOff>50800</xdr:colOff>
      <xdr:row>73</xdr:row>
      <xdr:rowOff>106921</xdr:rowOff>
    </xdr:to>
    <xdr:cxnSp macro="">
      <xdr:nvCxnSpPr>
        <xdr:cNvPr id="858" name="直線コネクタ 857">
          <a:extLst>
            <a:ext uri="{FF2B5EF4-FFF2-40B4-BE49-F238E27FC236}">
              <a16:creationId xmlns:a16="http://schemas.microsoft.com/office/drawing/2014/main" id="{EFCD3605-D726-49B8-B27A-83B26FD24244}"/>
            </a:ext>
          </a:extLst>
        </xdr:cNvPr>
        <xdr:cNvCxnSpPr/>
      </xdr:nvCxnSpPr>
      <xdr:spPr>
        <a:xfrm flipV="1">
          <a:off x="19545300" y="12576925"/>
          <a:ext cx="889000" cy="4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2B74A493-10C2-4D95-AA85-439B69E01D3C}"/>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157319</xdr:rowOff>
    </xdr:from>
    <xdr:ext cx="534377" cy="259045"/>
    <xdr:sp macro="" textlink="">
      <xdr:nvSpPr>
        <xdr:cNvPr id="860" name="テキスト ボックス 859">
          <a:extLst>
            <a:ext uri="{FF2B5EF4-FFF2-40B4-BE49-F238E27FC236}">
              <a16:creationId xmlns:a16="http://schemas.microsoft.com/office/drawing/2014/main" id="{FCFD29D4-B45F-467B-B43A-6FFDFA7BAF54}"/>
            </a:ext>
          </a:extLst>
        </xdr:cNvPr>
        <xdr:cNvSpPr txBox="1"/>
      </xdr:nvSpPr>
      <xdr:spPr>
        <a:xfrm>
          <a:off x="20167111" y="126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106921</xdr:rowOff>
    </xdr:from>
    <xdr:to>
      <xdr:col>102</xdr:col>
      <xdr:colOff>114300</xdr:colOff>
      <xdr:row>73</xdr:row>
      <xdr:rowOff>160465</xdr:rowOff>
    </xdr:to>
    <xdr:cxnSp macro="">
      <xdr:nvCxnSpPr>
        <xdr:cNvPr id="861" name="直線コネクタ 860">
          <a:extLst>
            <a:ext uri="{FF2B5EF4-FFF2-40B4-BE49-F238E27FC236}">
              <a16:creationId xmlns:a16="http://schemas.microsoft.com/office/drawing/2014/main" id="{8E0E8F19-BEE5-4885-AADF-E6AE286AF2CD}"/>
            </a:ext>
          </a:extLst>
        </xdr:cNvPr>
        <xdr:cNvCxnSpPr/>
      </xdr:nvCxnSpPr>
      <xdr:spPr>
        <a:xfrm flipV="1">
          <a:off x="18656300" y="12622771"/>
          <a:ext cx="889000" cy="5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115621</xdr:rowOff>
    </xdr:from>
    <xdr:to>
      <xdr:col>102</xdr:col>
      <xdr:colOff>165100</xdr:colOff>
      <xdr:row>75</xdr:row>
      <xdr:rowOff>45771</xdr:rowOff>
    </xdr:to>
    <xdr:sp macro="" textlink="">
      <xdr:nvSpPr>
        <xdr:cNvPr id="862" name="フローチャート: 判断 861">
          <a:extLst>
            <a:ext uri="{FF2B5EF4-FFF2-40B4-BE49-F238E27FC236}">
              <a16:creationId xmlns:a16="http://schemas.microsoft.com/office/drawing/2014/main" id="{0F3E4A60-3A6F-437F-9275-A5B610DD007A}"/>
            </a:ext>
          </a:extLst>
        </xdr:cNvPr>
        <xdr:cNvSpPr/>
      </xdr:nvSpPr>
      <xdr:spPr>
        <a:xfrm>
          <a:off x="19494500" y="1280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36898</xdr:rowOff>
    </xdr:from>
    <xdr:ext cx="534377" cy="259045"/>
    <xdr:sp macro="" textlink="">
      <xdr:nvSpPr>
        <xdr:cNvPr id="863" name="テキスト ボックス 862">
          <a:extLst>
            <a:ext uri="{FF2B5EF4-FFF2-40B4-BE49-F238E27FC236}">
              <a16:creationId xmlns:a16="http://schemas.microsoft.com/office/drawing/2014/main" id="{678ADF6F-78CC-422B-96FD-F3F9E416DBF7}"/>
            </a:ext>
          </a:extLst>
        </xdr:cNvPr>
        <xdr:cNvSpPr txBox="1"/>
      </xdr:nvSpPr>
      <xdr:spPr>
        <a:xfrm>
          <a:off x="19278111" y="1289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108064</xdr:rowOff>
    </xdr:from>
    <xdr:to>
      <xdr:col>98</xdr:col>
      <xdr:colOff>38100</xdr:colOff>
      <xdr:row>75</xdr:row>
      <xdr:rowOff>38214</xdr:rowOff>
    </xdr:to>
    <xdr:sp macro="" textlink="">
      <xdr:nvSpPr>
        <xdr:cNvPr id="864" name="フローチャート: 判断 863">
          <a:extLst>
            <a:ext uri="{FF2B5EF4-FFF2-40B4-BE49-F238E27FC236}">
              <a16:creationId xmlns:a16="http://schemas.microsoft.com/office/drawing/2014/main" id="{6BF1336C-0714-4201-BA7D-63DD27E11683}"/>
            </a:ext>
          </a:extLst>
        </xdr:cNvPr>
        <xdr:cNvSpPr/>
      </xdr:nvSpPr>
      <xdr:spPr>
        <a:xfrm>
          <a:off x="18605500" y="127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29341</xdr:rowOff>
    </xdr:from>
    <xdr:ext cx="534377" cy="259045"/>
    <xdr:sp macro="" textlink="">
      <xdr:nvSpPr>
        <xdr:cNvPr id="865" name="テキスト ボックス 864">
          <a:extLst>
            <a:ext uri="{FF2B5EF4-FFF2-40B4-BE49-F238E27FC236}">
              <a16:creationId xmlns:a16="http://schemas.microsoft.com/office/drawing/2014/main" id="{FAE47C22-9C28-4CE4-B6E8-5BEA946B6199}"/>
            </a:ext>
          </a:extLst>
        </xdr:cNvPr>
        <xdr:cNvSpPr txBox="1"/>
      </xdr:nvSpPr>
      <xdr:spPr>
        <a:xfrm>
          <a:off x="18389111" y="1288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BD21167-1754-4675-A4DB-CA7F3D76C06D}"/>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457905BC-19C6-438B-8F45-14AC04808823}"/>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2416BD39-8895-407B-865A-6914AA3686C3}"/>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C6920AD3-596D-456C-B873-4C924FDF493B}"/>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C6F8C5BB-DD75-4D17-92AC-904A95B77FB3}"/>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92951</xdr:rowOff>
    </xdr:from>
    <xdr:to>
      <xdr:col>116</xdr:col>
      <xdr:colOff>114300</xdr:colOff>
      <xdr:row>73</xdr:row>
      <xdr:rowOff>23101</xdr:rowOff>
    </xdr:to>
    <xdr:sp macro="" textlink="">
      <xdr:nvSpPr>
        <xdr:cNvPr id="871" name="楕円 870">
          <a:extLst>
            <a:ext uri="{FF2B5EF4-FFF2-40B4-BE49-F238E27FC236}">
              <a16:creationId xmlns:a16="http://schemas.microsoft.com/office/drawing/2014/main" id="{970A565C-0136-4B17-A835-F9298009B357}"/>
            </a:ext>
          </a:extLst>
        </xdr:cNvPr>
        <xdr:cNvSpPr/>
      </xdr:nvSpPr>
      <xdr:spPr>
        <a:xfrm>
          <a:off x="22110700" y="1243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115828</xdr:rowOff>
    </xdr:from>
    <xdr:ext cx="534377" cy="259045"/>
    <xdr:sp macro="" textlink="">
      <xdr:nvSpPr>
        <xdr:cNvPr id="872" name="繰出金該当値テキスト">
          <a:extLst>
            <a:ext uri="{FF2B5EF4-FFF2-40B4-BE49-F238E27FC236}">
              <a16:creationId xmlns:a16="http://schemas.microsoft.com/office/drawing/2014/main" id="{0513FEC4-B460-4BEC-AD3E-72B1676466BF}"/>
            </a:ext>
          </a:extLst>
        </xdr:cNvPr>
        <xdr:cNvSpPr txBox="1"/>
      </xdr:nvSpPr>
      <xdr:spPr>
        <a:xfrm>
          <a:off x="22212300" y="122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10770</xdr:rowOff>
    </xdr:from>
    <xdr:to>
      <xdr:col>112</xdr:col>
      <xdr:colOff>38100</xdr:colOff>
      <xdr:row>73</xdr:row>
      <xdr:rowOff>112370</xdr:rowOff>
    </xdr:to>
    <xdr:sp macro="" textlink="">
      <xdr:nvSpPr>
        <xdr:cNvPr id="873" name="楕円 872">
          <a:extLst>
            <a:ext uri="{FF2B5EF4-FFF2-40B4-BE49-F238E27FC236}">
              <a16:creationId xmlns:a16="http://schemas.microsoft.com/office/drawing/2014/main" id="{257FF720-F7AE-4B48-838F-ECDF6F7600EB}"/>
            </a:ext>
          </a:extLst>
        </xdr:cNvPr>
        <xdr:cNvSpPr/>
      </xdr:nvSpPr>
      <xdr:spPr>
        <a:xfrm>
          <a:off x="21272500" y="125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128897</xdr:rowOff>
    </xdr:from>
    <xdr:ext cx="534377" cy="259045"/>
    <xdr:sp macro="" textlink="">
      <xdr:nvSpPr>
        <xdr:cNvPr id="874" name="テキスト ボックス 873">
          <a:extLst>
            <a:ext uri="{FF2B5EF4-FFF2-40B4-BE49-F238E27FC236}">
              <a16:creationId xmlns:a16="http://schemas.microsoft.com/office/drawing/2014/main" id="{4BFA1F4C-BFA5-48DF-A0C4-4D78BCF4A812}"/>
            </a:ext>
          </a:extLst>
        </xdr:cNvPr>
        <xdr:cNvSpPr txBox="1"/>
      </xdr:nvSpPr>
      <xdr:spPr>
        <a:xfrm>
          <a:off x="21056111" y="12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10275</xdr:rowOff>
    </xdr:from>
    <xdr:to>
      <xdr:col>107</xdr:col>
      <xdr:colOff>101600</xdr:colOff>
      <xdr:row>73</xdr:row>
      <xdr:rowOff>111875</xdr:rowOff>
    </xdr:to>
    <xdr:sp macro="" textlink="">
      <xdr:nvSpPr>
        <xdr:cNvPr id="875" name="楕円 874">
          <a:extLst>
            <a:ext uri="{FF2B5EF4-FFF2-40B4-BE49-F238E27FC236}">
              <a16:creationId xmlns:a16="http://schemas.microsoft.com/office/drawing/2014/main" id="{2265056E-11FA-409C-8B3D-05E63739AFFF}"/>
            </a:ext>
          </a:extLst>
        </xdr:cNvPr>
        <xdr:cNvSpPr/>
      </xdr:nvSpPr>
      <xdr:spPr>
        <a:xfrm>
          <a:off x="20383500" y="125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128402</xdr:rowOff>
    </xdr:from>
    <xdr:ext cx="534377" cy="259045"/>
    <xdr:sp macro="" textlink="">
      <xdr:nvSpPr>
        <xdr:cNvPr id="876" name="テキスト ボックス 875">
          <a:extLst>
            <a:ext uri="{FF2B5EF4-FFF2-40B4-BE49-F238E27FC236}">
              <a16:creationId xmlns:a16="http://schemas.microsoft.com/office/drawing/2014/main" id="{0D6206CF-3F7C-4533-84D1-BEE0499A7046}"/>
            </a:ext>
          </a:extLst>
        </xdr:cNvPr>
        <xdr:cNvSpPr txBox="1"/>
      </xdr:nvSpPr>
      <xdr:spPr>
        <a:xfrm>
          <a:off x="20167111" y="1230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56121</xdr:rowOff>
    </xdr:from>
    <xdr:to>
      <xdr:col>102</xdr:col>
      <xdr:colOff>165100</xdr:colOff>
      <xdr:row>73</xdr:row>
      <xdr:rowOff>157721</xdr:rowOff>
    </xdr:to>
    <xdr:sp macro="" textlink="">
      <xdr:nvSpPr>
        <xdr:cNvPr id="877" name="楕円 876">
          <a:extLst>
            <a:ext uri="{FF2B5EF4-FFF2-40B4-BE49-F238E27FC236}">
              <a16:creationId xmlns:a16="http://schemas.microsoft.com/office/drawing/2014/main" id="{358AD8F7-81E6-431D-8DBB-5A66AFFD8C5B}"/>
            </a:ext>
          </a:extLst>
        </xdr:cNvPr>
        <xdr:cNvSpPr/>
      </xdr:nvSpPr>
      <xdr:spPr>
        <a:xfrm>
          <a:off x="19494500" y="125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2798</xdr:rowOff>
    </xdr:from>
    <xdr:ext cx="534377" cy="259045"/>
    <xdr:sp macro="" textlink="">
      <xdr:nvSpPr>
        <xdr:cNvPr id="878" name="テキスト ボックス 877">
          <a:extLst>
            <a:ext uri="{FF2B5EF4-FFF2-40B4-BE49-F238E27FC236}">
              <a16:creationId xmlns:a16="http://schemas.microsoft.com/office/drawing/2014/main" id="{ACC64B1D-3B8A-4AC0-B407-3B23A20812CF}"/>
            </a:ext>
          </a:extLst>
        </xdr:cNvPr>
        <xdr:cNvSpPr txBox="1"/>
      </xdr:nvSpPr>
      <xdr:spPr>
        <a:xfrm>
          <a:off x="19278111" y="1234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109665</xdr:rowOff>
    </xdr:from>
    <xdr:to>
      <xdr:col>98</xdr:col>
      <xdr:colOff>38100</xdr:colOff>
      <xdr:row>74</xdr:row>
      <xdr:rowOff>39815</xdr:rowOff>
    </xdr:to>
    <xdr:sp macro="" textlink="">
      <xdr:nvSpPr>
        <xdr:cNvPr id="879" name="楕円 878">
          <a:extLst>
            <a:ext uri="{FF2B5EF4-FFF2-40B4-BE49-F238E27FC236}">
              <a16:creationId xmlns:a16="http://schemas.microsoft.com/office/drawing/2014/main" id="{10A23620-4EDF-489B-B821-BE6B990EB80F}"/>
            </a:ext>
          </a:extLst>
        </xdr:cNvPr>
        <xdr:cNvSpPr/>
      </xdr:nvSpPr>
      <xdr:spPr>
        <a:xfrm>
          <a:off x="18605500" y="126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56342</xdr:rowOff>
    </xdr:from>
    <xdr:ext cx="534377" cy="259045"/>
    <xdr:sp macro="" textlink="">
      <xdr:nvSpPr>
        <xdr:cNvPr id="880" name="テキスト ボックス 879">
          <a:extLst>
            <a:ext uri="{FF2B5EF4-FFF2-40B4-BE49-F238E27FC236}">
              <a16:creationId xmlns:a16="http://schemas.microsoft.com/office/drawing/2014/main" id="{8BA44527-59E5-4FAE-BC8A-E15192C748FD}"/>
            </a:ext>
          </a:extLst>
        </xdr:cNvPr>
        <xdr:cNvSpPr txBox="1"/>
      </xdr:nvSpPr>
      <xdr:spPr>
        <a:xfrm>
          <a:off x="18389111" y="1240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93A55808-3B1A-41F1-8AA2-06E68BBCD85E}"/>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8DD75643-8B47-4251-86A2-105DC1DE6E5C}"/>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A76FB68B-5100-4BBF-B1EF-33C4EDE29A9E}"/>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71763225-8423-4A9F-9697-9990FC1315A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44BC4B7B-4060-44CF-8887-B9BAD6474D73}"/>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506CD0C7-4581-401B-9231-71F4F38EB396}"/>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6312A681-7CCF-477D-B427-D07D9DFADE5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42F8A5C0-10D1-4399-AC8D-E8955F2C7C8F}"/>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91CBF4-29D0-47FA-BC78-35BF820F55EF}"/>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2390507C-F7A7-4D3C-8643-EC06C16059B8}"/>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93DBACB0-5B11-4D75-B714-B1A01C163041}"/>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37A3A436-DE91-45C5-8D98-1E22AEC5B3DC}"/>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699EDD7-5C9B-4B3A-BEB6-96970E97E927}"/>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A5D49859-B9BB-4552-B5CD-684407F26246}"/>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65522D12-7DA9-4C28-A330-9470C5EFB879}"/>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BC15FD0B-5744-43A6-AA3D-9946E359E1DA}"/>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E828FAA3-A4DB-449D-A942-869DD54B26FA}"/>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B5FFA24D-58A8-44F6-B1F3-42CEE9A3D88E}"/>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6B279D5F-F6C3-43BD-9E8E-926727098BC7}"/>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2762ED6F-F1EE-409F-8520-A537322D5C21}"/>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779E2927-D907-4DA3-B8BF-7E8120FF3E33}"/>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4A2CD17F-5368-4EAE-B047-EE28C5E9C019}"/>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523D8CC6-C14A-461C-AC48-FBB9619D7B4E}"/>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82A7CA3A-120E-45B9-96E7-209138773AE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2891FF6E-3107-4988-8F49-2B1335AB5E59}"/>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F3018E7F-B226-425C-9862-F732FB8B5CF4}"/>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11BA3957-3143-45B2-9987-FDECA7B57581}"/>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B3090F72-3970-48A1-94A4-8EBA49C89209}"/>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62BC27D7-8AEA-423C-8D17-2AC5C629E24C}"/>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C547C118-33DC-42AD-AEAB-EEDAB9200705}"/>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364C7F0C-EC74-4331-8EF9-91AC91A39328}"/>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6871ACA7-7653-4AC9-8AA9-7A9760A6352B}"/>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DE0F2FE2-4173-498C-8040-A9972882EA1C}"/>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B779075B-B986-4212-B1CF-2AF41B7A04CC}"/>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2C4A2571-5089-40BE-9CE8-7C80A7A40B7B}"/>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E423FC36-8D6D-4AA8-99CF-5F0C923CB2C1}"/>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A3D36DF4-44B5-4086-AF71-A79D88D796DB}"/>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D897197A-83EE-4FF0-B170-4A5691883301}"/>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9CDDA90F-7B0C-4BA4-97AB-CA061AFBDD09}"/>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1E6B2288-35E6-47BA-8A5B-E254D374CE58}"/>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E2C0EB9C-A5D9-4032-846E-4F92F700A587}"/>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3F68F6CB-CE0E-4E29-A73C-71BCC34A319C}"/>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AF3C39E-E197-4C19-97D5-37A4BEE73169}"/>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C88FE870-4CB6-41B6-B3F5-AC86E87C8901}"/>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B37EFA5E-9DAB-4E18-865D-CED59F051612}"/>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F771E988-A322-4E02-B3F9-7A2A8B2B8284}"/>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208C3DA9-F00A-439D-83AE-6694FD48223D}"/>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AAD58B75-00AD-442D-B549-E33C687606FB}"/>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62D8CAE3-014D-41EE-96A8-C9535E39D8D2}"/>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BAF946E2-F90E-488E-A246-0ACB02569496}"/>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AF6FCE32-0952-4BF4-9ADE-0BCBB2C61C18}"/>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508748FD-D413-4F14-8110-8C4560E6F02F}"/>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651,000</a:t>
          </a:r>
          <a:r>
            <a:rPr kumimoji="1" lang="ja-JP" altLang="en-US" sz="1300">
              <a:latin typeface="ＭＳ Ｐゴシック" panose="020B0600070205080204" pitchFamily="50" charset="-128"/>
              <a:ea typeface="ＭＳ Ｐゴシック" panose="020B0600070205080204" pitchFamily="50" charset="-128"/>
            </a:rPr>
            <a:t>円と昨年度より約</a:t>
          </a:r>
          <a:r>
            <a:rPr kumimoji="1" lang="en-US" altLang="ja-JP" sz="1300">
              <a:latin typeface="ＭＳ Ｐゴシック" panose="020B0600070205080204" pitchFamily="50" charset="-128"/>
              <a:ea typeface="ＭＳ Ｐゴシック" panose="020B0600070205080204" pitchFamily="50" charset="-128"/>
            </a:rPr>
            <a:t>33,000</a:t>
          </a:r>
          <a:r>
            <a:rPr kumimoji="1" lang="ja-JP" altLang="en-US" sz="1300">
              <a:latin typeface="ＭＳ Ｐゴシック" panose="020B0600070205080204" pitchFamily="50" charset="-128"/>
              <a:ea typeface="ＭＳ Ｐゴシック" panose="020B0600070205080204" pitchFamily="50" charset="-128"/>
            </a:rPr>
            <a:t>円増加した。人口の減少と、補助費や普通建設事業費の増加が大きく影響している。</a:t>
          </a:r>
        </a:p>
        <a:p>
          <a:r>
            <a:rPr kumimoji="1" lang="ja-JP" altLang="en-US" sz="1300">
              <a:latin typeface="ＭＳ Ｐゴシック" panose="020B0600070205080204" pitchFamily="50" charset="-128"/>
              <a:ea typeface="ＭＳ Ｐゴシック" panose="020B0600070205080204" pitchFamily="50" charset="-128"/>
            </a:rPr>
            <a:t>　普通建設事業費においては、公共施設の再編整備事業の実施により前年度に比べ</a:t>
          </a:r>
          <a:r>
            <a:rPr kumimoji="1" lang="en-US" altLang="ja-JP" sz="1300">
              <a:latin typeface="ＭＳ Ｐゴシック" panose="020B0600070205080204" pitchFamily="50" charset="-128"/>
              <a:ea typeface="ＭＳ Ｐゴシック" panose="020B0600070205080204" pitchFamily="50" charset="-128"/>
            </a:rPr>
            <a:t>20,662</a:t>
          </a:r>
          <a:r>
            <a:rPr kumimoji="1" lang="ja-JP" altLang="en-US" sz="1300">
              <a:latin typeface="ＭＳ Ｐゴシック" panose="020B0600070205080204" pitchFamily="50" charset="-128"/>
              <a:ea typeface="ＭＳ Ｐゴシック" panose="020B0600070205080204" pitchFamily="50" charset="-128"/>
            </a:rPr>
            <a:t>円増加したものの、類似団体平均値は下回った。</a:t>
          </a:r>
        </a:p>
        <a:p>
          <a:r>
            <a:rPr kumimoji="1" lang="ja-JP" altLang="en-US" sz="1300">
              <a:latin typeface="ＭＳ Ｐゴシック" panose="020B0600070205080204" pitchFamily="50" charset="-128"/>
              <a:ea typeface="ＭＳ Ｐゴシック" panose="020B0600070205080204" pitchFamily="50" charset="-128"/>
            </a:rPr>
            <a:t>　主要項目については、扶助費においては、住民税非課税世帯等臨時特別給付金や子育て世帯への臨時特別給付金等の減により前年度に比べ</a:t>
          </a:r>
          <a:r>
            <a:rPr kumimoji="1" lang="en-US" altLang="ja-JP" sz="1300">
              <a:latin typeface="ＭＳ Ｐゴシック" panose="020B0600070205080204" pitchFamily="50" charset="-128"/>
              <a:ea typeface="ＭＳ Ｐゴシック" panose="020B0600070205080204" pitchFamily="50" charset="-128"/>
            </a:rPr>
            <a:t>8,740</a:t>
          </a:r>
          <a:r>
            <a:rPr kumimoji="1" lang="ja-JP" altLang="en-US" sz="1300">
              <a:latin typeface="ＭＳ Ｐゴシック" panose="020B0600070205080204" pitchFamily="50" charset="-128"/>
              <a:ea typeface="ＭＳ Ｐゴシック" panose="020B0600070205080204" pitchFamily="50" charset="-128"/>
            </a:rPr>
            <a:t>円減少し、住民一人当たり</a:t>
          </a:r>
          <a:r>
            <a:rPr kumimoji="1" lang="en-US" altLang="ja-JP" sz="1300">
              <a:latin typeface="ＭＳ Ｐゴシック" panose="020B0600070205080204" pitchFamily="50" charset="-128"/>
              <a:ea typeface="ＭＳ Ｐゴシック" panose="020B0600070205080204" pitchFamily="50" charset="-128"/>
            </a:rPr>
            <a:t>59,889</a:t>
          </a:r>
          <a:r>
            <a:rPr kumimoji="1" lang="ja-JP" altLang="en-US" sz="1300">
              <a:latin typeface="ＭＳ Ｐゴシック" panose="020B0600070205080204" pitchFamily="50" charset="-128"/>
              <a:ea typeface="ＭＳ Ｐゴシック" panose="020B0600070205080204" pitchFamily="50" charset="-128"/>
            </a:rPr>
            <a:t>円となった。繰出金においては、後期高齢者医療費の増に伴い住民一人あたり</a:t>
          </a:r>
          <a:r>
            <a:rPr kumimoji="1" lang="en-US" altLang="ja-JP" sz="1300">
              <a:latin typeface="ＭＳ Ｐゴシック" panose="020B0600070205080204" pitchFamily="50" charset="-128"/>
              <a:ea typeface="ＭＳ Ｐゴシック" panose="020B0600070205080204" pitchFamily="50" charset="-128"/>
            </a:rPr>
            <a:t>86,681</a:t>
          </a:r>
          <a:r>
            <a:rPr kumimoji="1" lang="ja-JP" altLang="en-US" sz="1300">
              <a:latin typeface="ＭＳ Ｐゴシック" panose="020B0600070205080204" pitchFamily="50" charset="-128"/>
              <a:ea typeface="ＭＳ Ｐゴシック" panose="020B0600070205080204" pitchFamily="50" charset="-128"/>
            </a:rPr>
            <a:t>円となり、前年度と比べ</a:t>
          </a:r>
          <a:r>
            <a:rPr kumimoji="1" lang="en-US" altLang="ja-JP" sz="1300">
              <a:latin typeface="ＭＳ Ｐゴシック" panose="020B0600070205080204" pitchFamily="50" charset="-128"/>
              <a:ea typeface="ＭＳ Ｐゴシック" panose="020B0600070205080204" pitchFamily="50" charset="-128"/>
            </a:rPr>
            <a:t>7.029</a:t>
          </a:r>
          <a:r>
            <a:rPr kumimoji="1" lang="ja-JP" altLang="en-US" sz="1300">
              <a:latin typeface="ＭＳ Ｐゴシック" panose="020B0600070205080204" pitchFamily="50" charset="-128"/>
              <a:ea typeface="ＭＳ Ｐゴシック" panose="020B0600070205080204" pitchFamily="50" charset="-128"/>
            </a:rPr>
            <a:t>円増加した。また、公債費は住民一人当たり</a:t>
          </a:r>
          <a:r>
            <a:rPr kumimoji="1" lang="en-US" altLang="ja-JP" sz="1300">
              <a:latin typeface="ＭＳ Ｐゴシック" panose="020B0600070205080204" pitchFamily="50" charset="-128"/>
              <a:ea typeface="ＭＳ Ｐゴシック" panose="020B0600070205080204" pitchFamily="50" charset="-128"/>
            </a:rPr>
            <a:t>63,461</a:t>
          </a:r>
          <a:r>
            <a:rPr kumimoji="1" lang="ja-JP" altLang="en-US" sz="1300">
              <a:latin typeface="ＭＳ Ｐゴシック" panose="020B0600070205080204" pitchFamily="50" charset="-128"/>
              <a:ea typeface="ＭＳ Ｐゴシック" panose="020B0600070205080204" pitchFamily="50" charset="-128"/>
            </a:rPr>
            <a:t>円となり、類似団体内平均値に比べ抑制できているものの、既発債の元金償還が増加したこと等から前年度から</a:t>
          </a:r>
          <a:r>
            <a:rPr kumimoji="1" lang="en-US" altLang="ja-JP" sz="1300">
              <a:latin typeface="ＭＳ Ｐゴシック" panose="020B0600070205080204" pitchFamily="50" charset="-128"/>
              <a:ea typeface="ＭＳ Ｐゴシック" panose="020B0600070205080204" pitchFamily="50" charset="-128"/>
            </a:rPr>
            <a:t>4,311</a:t>
          </a:r>
          <a:r>
            <a:rPr kumimoji="1" lang="ja-JP" altLang="en-US" sz="1300">
              <a:latin typeface="ＭＳ Ｐゴシック" panose="020B0600070205080204" pitchFamily="50" charset="-128"/>
              <a:ea typeface="ＭＳ Ｐゴシック" panose="020B0600070205080204" pitchFamily="50" charset="-128"/>
            </a:rPr>
            <a:t>円の増加となった。今後、公共施設再編整備事業に係る起債の借入等により増加することは明らかであり、借り入れに際して、有効な財源措置の活用などに努め抑制を図っていく。</a:t>
          </a:r>
        </a:p>
        <a:p>
          <a:r>
            <a:rPr kumimoji="1" lang="ja-JP" altLang="en-US" sz="1300">
              <a:latin typeface="ＭＳ Ｐゴシック" panose="020B0600070205080204" pitchFamily="50" charset="-128"/>
              <a:ea typeface="ＭＳ Ｐゴシック" panose="020B0600070205080204" pitchFamily="50" charset="-128"/>
            </a:rPr>
            <a:t>　その他の費目については、概ね類似団体内平均値に比べ抑制している傾向にあるが、住民サービスの視点から抑制することのみに注力するのではなく、充実すべき事業は増加することも踏まえ、バランスある財政運営を目指していくことを主眼に置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F5B249-FBAA-4339-98D7-D252F52352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491AC82-8A80-4FAF-BBE1-3A2019307F9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7AFCA19-03E9-46EB-8E7A-8A4B47E6913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E4408BD8-C215-42EB-B3E7-015D187C693F}"/>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大阪府能勢町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663D086-25DF-4DBE-8BC5-E8D98466471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EE279B-E51C-42CF-B242-0D120B27BFE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62D8DD7-68B0-4D1C-916E-4076EF2395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F10DEDD-5D50-4409-9E4B-2066ABB7EAC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4F1ABB5-D949-4E31-910A-42426D2104D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600C408-5119-4579-9702-9F91CD10553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9,267
9,165
98.75
6,251,001
6,036,905
213,376
3,643,073
6,953,092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4F6B52-FC03-41D0-8E81-D7CB032F99B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FC57032-A01E-439D-BA2C-A8E58442744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3F77912-6690-47F4-B3F6-27174793C21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15.1
109.2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8C30C0-1464-4868-93E5-DE5F0D5D696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5ECCDB2-82F8-440B-B123-F1D58EF52C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5D4EE832-68EA-414E-8F1B-DEFC049B37B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19C7944C-0895-4960-9D18-3727FDAD73B9}"/>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26CB116-6069-48B5-B9E1-18C0F9F06FF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D04BE247-99DA-423F-9323-EE3A95B0A17E}"/>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A6AB511-AE5A-4310-88D8-E53B453027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2FEC1E66-A4A9-4D0C-A86F-F0DEA47C403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42571783-C55C-47A8-A92C-47B1D5DDC2EE}"/>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038A254-55C8-4F9B-A837-A8AEFDA7B10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46264ED5-BEF2-4DA9-B511-C249DAE44AC1}"/>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A060E9C-60AD-4D81-8C2A-8F64EB135BB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DCB512D-3D73-47E0-86B3-6334316AF291}"/>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F773BB2-BE63-4810-A11D-433789BBE58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1FCBFFF-CCDB-4280-9B85-8A6AB73D1C4B}"/>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43DA1B2A-994F-4615-A64C-04BC40FA821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E550B958-5B46-4010-8BF9-7E984458998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A9B5F74-8EB6-4B45-8748-D7BA47354469}"/>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4BB7B72-69BB-43C6-BB2A-F6077CA91C0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2208E23-7D9B-431F-BF39-9DAAE3F5FB9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DC8A6DC2-BB51-4C81-ABAD-9570EB29C41F}"/>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1894367-24DD-481E-84C8-96893028FF9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BDDED4E4-B0D9-4907-A610-F88D1BD6E4F2}"/>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29D3EF58-F2EA-4190-9551-857D3DB181B7}"/>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24742AF4-4551-4672-AFEB-EB64710D2138}"/>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177DC9A6-8AF8-4EE7-BD40-A127887E016E}"/>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CC57033-845A-4D28-A9E0-71525781F0C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2912CBAF-CAB4-4887-AC42-D19909A8D225}"/>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1499DFF1-BDFA-41FA-A32C-6963D1D38895}"/>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ED3BBF49-5F6F-4800-82D2-B6F11FCFEC63}"/>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EECCA66-3D8B-4A74-A489-733229B9CD6F}"/>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6189A50F-9819-4A13-BCA7-1091881BBF04}"/>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DC33EEAA-A375-4E6D-91FD-10E093C04A0D}"/>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FD425DC3-F103-4A64-A4D8-CA8D4DA5FEAC}"/>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E9897BA8-0606-406C-B23C-CECEE36CC76E}"/>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2F48AED3-3EB1-4498-88EE-4628C8CF258F}"/>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6751BEC6-8465-4C62-9008-E3BF0573727D}"/>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F48F15EB-5681-4F95-B9EB-FF968C759978}"/>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36D2A5CB-436C-4621-B30F-33BDF1BB63E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3D1F62E0-B9E7-4502-842A-B6A9026A19F7}"/>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5B5CB6DD-2165-48C0-8056-1BD280C7FB34}"/>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2AF1CED2-59EB-4AF6-9DCE-904ABC148486}"/>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FD5AE643-A2D1-4E04-B90C-E0893257767F}"/>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842E1DED-46AB-429B-9046-694C1D46C5CE}"/>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C03D7571-548C-4DA4-BD9F-BCDB10E84CDF}"/>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B1D66954-8738-46F9-BA25-87C0B8FD2CCF}"/>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80073</xdr:rowOff>
    </xdr:from>
    <xdr:to>
      <xdr:col>24</xdr:col>
      <xdr:colOff>63500</xdr:colOff>
      <xdr:row>33</xdr:row>
      <xdr:rowOff>165798</xdr:rowOff>
    </xdr:to>
    <xdr:cxnSp macro="">
      <xdr:nvCxnSpPr>
        <xdr:cNvPr id="61" name="直線コネクタ 60">
          <a:extLst>
            <a:ext uri="{FF2B5EF4-FFF2-40B4-BE49-F238E27FC236}">
              <a16:creationId xmlns:a16="http://schemas.microsoft.com/office/drawing/2014/main" id="{7D7ADC61-14DD-47E8-93B5-7CA117BEEB39}"/>
            </a:ext>
          </a:extLst>
        </xdr:cNvPr>
        <xdr:cNvCxnSpPr/>
      </xdr:nvCxnSpPr>
      <xdr:spPr>
        <a:xfrm>
          <a:off x="3797300" y="5566473"/>
          <a:ext cx="8382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E941776-0B16-4837-90DA-697164F23945}"/>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CB26DF7B-0E0F-40C4-9F02-639F7D749A64}"/>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80073</xdr:rowOff>
    </xdr:from>
    <xdr:to>
      <xdr:col>19</xdr:col>
      <xdr:colOff>177800</xdr:colOff>
      <xdr:row>35</xdr:row>
      <xdr:rowOff>19495</xdr:rowOff>
    </xdr:to>
    <xdr:cxnSp macro="">
      <xdr:nvCxnSpPr>
        <xdr:cNvPr id="64" name="直線コネクタ 63">
          <a:extLst>
            <a:ext uri="{FF2B5EF4-FFF2-40B4-BE49-F238E27FC236}">
              <a16:creationId xmlns:a16="http://schemas.microsoft.com/office/drawing/2014/main" id="{BA0D1D0B-9A54-448D-A1FB-D6B6FD3F9E64}"/>
            </a:ext>
          </a:extLst>
        </xdr:cNvPr>
        <xdr:cNvCxnSpPr/>
      </xdr:nvCxnSpPr>
      <xdr:spPr>
        <a:xfrm flipV="1">
          <a:off x="2908300" y="5566473"/>
          <a:ext cx="889000" cy="45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F5E4B150-0674-4B3D-8F3B-BC888169454B}"/>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570862C1-7002-421E-A230-2EB14392CE68}"/>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19114</xdr:rowOff>
    </xdr:from>
    <xdr:to>
      <xdr:col>15</xdr:col>
      <xdr:colOff>50800</xdr:colOff>
      <xdr:row>35</xdr:row>
      <xdr:rowOff>19495</xdr:rowOff>
    </xdr:to>
    <xdr:cxnSp macro="">
      <xdr:nvCxnSpPr>
        <xdr:cNvPr id="67" name="直線コネクタ 66">
          <a:extLst>
            <a:ext uri="{FF2B5EF4-FFF2-40B4-BE49-F238E27FC236}">
              <a16:creationId xmlns:a16="http://schemas.microsoft.com/office/drawing/2014/main" id="{5675A005-0B05-4052-B285-836B3D787E28}"/>
            </a:ext>
          </a:extLst>
        </xdr:cNvPr>
        <xdr:cNvCxnSpPr/>
      </xdr:nvCxnSpPr>
      <xdr:spPr>
        <a:xfrm>
          <a:off x="2019300" y="60198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67E0A9CD-F591-4611-BAEE-E3E24621BFD5}"/>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17BE1B5A-F323-4799-AD9B-5A21A367137B}"/>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19114</xdr:rowOff>
    </xdr:from>
    <xdr:to>
      <xdr:col>10</xdr:col>
      <xdr:colOff>114300</xdr:colOff>
      <xdr:row>35</xdr:row>
      <xdr:rowOff>60452</xdr:rowOff>
    </xdr:to>
    <xdr:cxnSp macro="">
      <xdr:nvCxnSpPr>
        <xdr:cNvPr id="70" name="直線コネクタ 69">
          <a:extLst>
            <a:ext uri="{FF2B5EF4-FFF2-40B4-BE49-F238E27FC236}">
              <a16:creationId xmlns:a16="http://schemas.microsoft.com/office/drawing/2014/main" id="{AC2AFD38-DF22-420B-8BBF-BE0532187704}"/>
            </a:ext>
          </a:extLst>
        </xdr:cNvPr>
        <xdr:cNvCxnSpPr/>
      </xdr:nvCxnSpPr>
      <xdr:spPr>
        <a:xfrm flipV="1">
          <a:off x="1130300" y="6019864"/>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119190</xdr:rowOff>
    </xdr:from>
    <xdr:to>
      <xdr:col>10</xdr:col>
      <xdr:colOff>165100</xdr:colOff>
      <xdr:row>38</xdr:row>
      <xdr:rowOff>49340</xdr:rowOff>
    </xdr:to>
    <xdr:sp macro="" textlink="">
      <xdr:nvSpPr>
        <xdr:cNvPr id="71" name="フローチャート: 判断 70">
          <a:extLst>
            <a:ext uri="{FF2B5EF4-FFF2-40B4-BE49-F238E27FC236}">
              <a16:creationId xmlns:a16="http://schemas.microsoft.com/office/drawing/2014/main" id="{34B4D070-397C-4F0B-889F-24E43D883CC9}"/>
            </a:ext>
          </a:extLst>
        </xdr:cNvPr>
        <xdr:cNvSpPr/>
      </xdr:nvSpPr>
      <xdr:spPr>
        <a:xfrm>
          <a:off x="1968500" y="64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40467</xdr:rowOff>
    </xdr:from>
    <xdr:ext cx="469744" cy="259045"/>
    <xdr:sp macro="" textlink="">
      <xdr:nvSpPr>
        <xdr:cNvPr id="72" name="テキスト ボックス 71">
          <a:extLst>
            <a:ext uri="{FF2B5EF4-FFF2-40B4-BE49-F238E27FC236}">
              <a16:creationId xmlns:a16="http://schemas.microsoft.com/office/drawing/2014/main" id="{C104CD73-9450-49DB-895C-20C50B8B9BE0}"/>
            </a:ext>
          </a:extLst>
        </xdr:cNvPr>
        <xdr:cNvSpPr txBox="1"/>
      </xdr:nvSpPr>
      <xdr:spPr>
        <a:xfrm>
          <a:off x="1784428" y="655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154241</xdr:rowOff>
    </xdr:from>
    <xdr:to>
      <xdr:col>6</xdr:col>
      <xdr:colOff>38100</xdr:colOff>
      <xdr:row>38</xdr:row>
      <xdr:rowOff>84392</xdr:rowOff>
    </xdr:to>
    <xdr:sp macro="" textlink="">
      <xdr:nvSpPr>
        <xdr:cNvPr id="73" name="フローチャート: 判断 72">
          <a:extLst>
            <a:ext uri="{FF2B5EF4-FFF2-40B4-BE49-F238E27FC236}">
              <a16:creationId xmlns:a16="http://schemas.microsoft.com/office/drawing/2014/main" id="{95503133-BFA2-4AC3-A090-A774B0D7CFBE}"/>
            </a:ext>
          </a:extLst>
        </xdr:cNvPr>
        <xdr:cNvSpPr/>
      </xdr:nvSpPr>
      <xdr:spPr>
        <a:xfrm>
          <a:off x="1079500" y="64978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75519</xdr:rowOff>
    </xdr:from>
    <xdr:ext cx="469744" cy="259045"/>
    <xdr:sp macro="" textlink="">
      <xdr:nvSpPr>
        <xdr:cNvPr id="74" name="テキスト ボックス 73">
          <a:extLst>
            <a:ext uri="{FF2B5EF4-FFF2-40B4-BE49-F238E27FC236}">
              <a16:creationId xmlns:a16="http://schemas.microsoft.com/office/drawing/2014/main" id="{DFC882FE-EF11-49C9-98FD-B9F397BEEDA4}"/>
            </a:ext>
          </a:extLst>
        </xdr:cNvPr>
        <xdr:cNvSpPr txBox="1"/>
      </xdr:nvSpPr>
      <xdr:spPr>
        <a:xfrm>
          <a:off x="895428" y="659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1F4D4A27-E4F5-42B9-8470-548F7155B976}"/>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BF7E5C6-665A-49D2-9465-487E9E04C1F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7B8568D0-DCC3-494B-BDF6-2E6C7E206D81}"/>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748913A9-2521-4986-A44A-AA77166617D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FC811015-2079-4A28-A2E2-28AF03F21F06}"/>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114998</xdr:rowOff>
    </xdr:from>
    <xdr:to>
      <xdr:col>24</xdr:col>
      <xdr:colOff>114300</xdr:colOff>
      <xdr:row>34</xdr:row>
      <xdr:rowOff>45148</xdr:rowOff>
    </xdr:to>
    <xdr:sp macro="" textlink="">
      <xdr:nvSpPr>
        <xdr:cNvPr id="80" name="楕円 79">
          <a:extLst>
            <a:ext uri="{FF2B5EF4-FFF2-40B4-BE49-F238E27FC236}">
              <a16:creationId xmlns:a16="http://schemas.microsoft.com/office/drawing/2014/main" id="{D1AB48A5-5D83-4F81-A78A-443D4F40EF15}"/>
            </a:ext>
          </a:extLst>
        </xdr:cNvPr>
        <xdr:cNvSpPr/>
      </xdr:nvSpPr>
      <xdr:spPr>
        <a:xfrm>
          <a:off x="4584700" y="5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137875</xdr:rowOff>
    </xdr:from>
    <xdr:ext cx="534377" cy="259045"/>
    <xdr:sp macro="" textlink="">
      <xdr:nvSpPr>
        <xdr:cNvPr id="81" name="議会費該当値テキスト">
          <a:extLst>
            <a:ext uri="{FF2B5EF4-FFF2-40B4-BE49-F238E27FC236}">
              <a16:creationId xmlns:a16="http://schemas.microsoft.com/office/drawing/2014/main" id="{CA900799-28C3-4B57-B0AF-E1F76135EADB}"/>
            </a:ext>
          </a:extLst>
        </xdr:cNvPr>
        <xdr:cNvSpPr txBox="1"/>
      </xdr:nvSpPr>
      <xdr:spPr>
        <a:xfrm>
          <a:off x="4686300" y="562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29273</xdr:rowOff>
    </xdr:from>
    <xdr:to>
      <xdr:col>20</xdr:col>
      <xdr:colOff>38100</xdr:colOff>
      <xdr:row>32</xdr:row>
      <xdr:rowOff>130873</xdr:rowOff>
    </xdr:to>
    <xdr:sp macro="" textlink="">
      <xdr:nvSpPr>
        <xdr:cNvPr id="82" name="楕円 81">
          <a:extLst>
            <a:ext uri="{FF2B5EF4-FFF2-40B4-BE49-F238E27FC236}">
              <a16:creationId xmlns:a16="http://schemas.microsoft.com/office/drawing/2014/main" id="{DC69064F-26C7-4E1D-AFC8-22ED5ACD837C}"/>
            </a:ext>
          </a:extLst>
        </xdr:cNvPr>
        <xdr:cNvSpPr/>
      </xdr:nvSpPr>
      <xdr:spPr>
        <a:xfrm>
          <a:off x="3746500" y="551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147400</xdr:rowOff>
    </xdr:from>
    <xdr:ext cx="534377" cy="259045"/>
    <xdr:sp macro="" textlink="">
      <xdr:nvSpPr>
        <xdr:cNvPr id="83" name="テキスト ボックス 82">
          <a:extLst>
            <a:ext uri="{FF2B5EF4-FFF2-40B4-BE49-F238E27FC236}">
              <a16:creationId xmlns:a16="http://schemas.microsoft.com/office/drawing/2014/main" id="{B4CA3EFC-E353-428A-9C99-EF4205E65DB5}"/>
            </a:ext>
          </a:extLst>
        </xdr:cNvPr>
        <xdr:cNvSpPr txBox="1"/>
      </xdr:nvSpPr>
      <xdr:spPr>
        <a:xfrm>
          <a:off x="3530111" y="529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140145</xdr:rowOff>
    </xdr:from>
    <xdr:to>
      <xdr:col>15</xdr:col>
      <xdr:colOff>101600</xdr:colOff>
      <xdr:row>35</xdr:row>
      <xdr:rowOff>70295</xdr:rowOff>
    </xdr:to>
    <xdr:sp macro="" textlink="">
      <xdr:nvSpPr>
        <xdr:cNvPr id="84" name="楕円 83">
          <a:extLst>
            <a:ext uri="{FF2B5EF4-FFF2-40B4-BE49-F238E27FC236}">
              <a16:creationId xmlns:a16="http://schemas.microsoft.com/office/drawing/2014/main" id="{CA57C8E0-E8F0-451A-9A06-32439D6DA9D0}"/>
            </a:ext>
          </a:extLst>
        </xdr:cNvPr>
        <xdr:cNvSpPr/>
      </xdr:nvSpPr>
      <xdr:spPr>
        <a:xfrm>
          <a:off x="2857500" y="596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86822</xdr:rowOff>
    </xdr:from>
    <xdr:ext cx="469744" cy="259045"/>
    <xdr:sp macro="" textlink="">
      <xdr:nvSpPr>
        <xdr:cNvPr id="85" name="テキスト ボックス 84">
          <a:extLst>
            <a:ext uri="{FF2B5EF4-FFF2-40B4-BE49-F238E27FC236}">
              <a16:creationId xmlns:a16="http://schemas.microsoft.com/office/drawing/2014/main" id="{D1E74945-8B93-4F7E-92C1-2C439563EF4C}"/>
            </a:ext>
          </a:extLst>
        </xdr:cNvPr>
        <xdr:cNvSpPr txBox="1"/>
      </xdr:nvSpPr>
      <xdr:spPr>
        <a:xfrm>
          <a:off x="2673428" y="574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139764</xdr:rowOff>
    </xdr:from>
    <xdr:to>
      <xdr:col>10</xdr:col>
      <xdr:colOff>165100</xdr:colOff>
      <xdr:row>35</xdr:row>
      <xdr:rowOff>69914</xdr:rowOff>
    </xdr:to>
    <xdr:sp macro="" textlink="">
      <xdr:nvSpPr>
        <xdr:cNvPr id="86" name="楕円 85">
          <a:extLst>
            <a:ext uri="{FF2B5EF4-FFF2-40B4-BE49-F238E27FC236}">
              <a16:creationId xmlns:a16="http://schemas.microsoft.com/office/drawing/2014/main" id="{A3748110-5CFE-48C6-A0C9-1570B97E7B6F}"/>
            </a:ext>
          </a:extLst>
        </xdr:cNvPr>
        <xdr:cNvSpPr/>
      </xdr:nvSpPr>
      <xdr:spPr>
        <a:xfrm>
          <a:off x="1968500" y="596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86441</xdr:rowOff>
    </xdr:from>
    <xdr:ext cx="469744" cy="259045"/>
    <xdr:sp macro="" textlink="">
      <xdr:nvSpPr>
        <xdr:cNvPr id="87" name="テキスト ボックス 86">
          <a:extLst>
            <a:ext uri="{FF2B5EF4-FFF2-40B4-BE49-F238E27FC236}">
              <a16:creationId xmlns:a16="http://schemas.microsoft.com/office/drawing/2014/main" id="{0973B2E4-5607-4000-938B-C868C1ACDB67}"/>
            </a:ext>
          </a:extLst>
        </xdr:cNvPr>
        <xdr:cNvSpPr txBox="1"/>
      </xdr:nvSpPr>
      <xdr:spPr>
        <a:xfrm>
          <a:off x="1784428" y="574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9652</xdr:rowOff>
    </xdr:from>
    <xdr:to>
      <xdr:col>6</xdr:col>
      <xdr:colOff>38100</xdr:colOff>
      <xdr:row>35</xdr:row>
      <xdr:rowOff>111252</xdr:rowOff>
    </xdr:to>
    <xdr:sp macro="" textlink="">
      <xdr:nvSpPr>
        <xdr:cNvPr id="88" name="楕円 87">
          <a:extLst>
            <a:ext uri="{FF2B5EF4-FFF2-40B4-BE49-F238E27FC236}">
              <a16:creationId xmlns:a16="http://schemas.microsoft.com/office/drawing/2014/main" id="{D1989301-FE03-4EBF-A9DB-CE2F6FDC6849}"/>
            </a:ext>
          </a:extLst>
        </xdr:cNvPr>
        <xdr:cNvSpPr/>
      </xdr:nvSpPr>
      <xdr:spPr>
        <a:xfrm>
          <a:off x="1079500" y="60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127779</xdr:rowOff>
    </xdr:from>
    <xdr:ext cx="469744" cy="259045"/>
    <xdr:sp macro="" textlink="">
      <xdr:nvSpPr>
        <xdr:cNvPr id="89" name="テキスト ボックス 88">
          <a:extLst>
            <a:ext uri="{FF2B5EF4-FFF2-40B4-BE49-F238E27FC236}">
              <a16:creationId xmlns:a16="http://schemas.microsoft.com/office/drawing/2014/main" id="{F242D09D-AB1F-48AE-9F76-6812158E1453}"/>
            </a:ext>
          </a:extLst>
        </xdr:cNvPr>
        <xdr:cNvSpPr txBox="1"/>
      </xdr:nvSpPr>
      <xdr:spPr>
        <a:xfrm>
          <a:off x="895428" y="578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18E9ED05-50B6-4934-A6E1-E48E76BA52A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21706BDC-7D15-4694-A306-84B927EA2C2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23D7D993-25BA-4822-9550-CA3A506CEDF9}"/>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BD00D5FE-CA22-42B2-A00A-15F25988CDDB}"/>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F73D0423-843F-4DE7-AF53-49174B2EC67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5A2DB722-31EA-40D2-9258-0FEF41F4A70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3F9007EA-32D6-4CE2-95B8-43DC5A71F3AA}"/>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1ACA15A5-25D2-4BAC-9663-EC66FE1E5763}"/>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786F6984-0410-49FC-BCE4-48BD1CE3EE9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C91A033-BD07-4E3F-95DD-6C681571BB91}"/>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80970277-5596-4A08-B98A-008D25316A31}"/>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C3D97CB8-E5C7-440B-AABA-71F0815B51D9}"/>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5B04BC48-0D1E-4D82-99A1-534B791C5A79}"/>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25F07AF4-FF60-4ACD-81C0-6C94A2B2F0D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EFB01D54-E1FF-42CF-9000-9BB0B47BA87E}"/>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5312CCF-597D-4197-A4F8-66D316F0E2F8}"/>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E1D41CA-8956-4F47-84D9-73366E4E1A27}"/>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1B01DBE2-416D-4594-90AE-054A9BBE2933}"/>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EF2B841D-DAC8-46D2-B98F-52C132C3E0FF}"/>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E33DFAEF-EF28-4DB9-883E-D212BB1DF2C2}"/>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D35E40EB-EB8F-4617-BBBF-E5FA1F8F353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636C02A4-5D10-403D-849C-AF22BD62B0C8}"/>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43F36B11-0F94-4DF3-B1B2-19FFE78FA683}"/>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F2BA722B-9AF3-4166-BA67-D496930FED21}"/>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A2DE3763-BCF0-42DD-91BA-84E720F7A1DB}"/>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2F130AA7-419F-4775-82FA-A7F5E285BC5B}"/>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69DD521F-D709-4D9A-8537-37205D644969}"/>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B104BD9E-AF2E-4D99-9E9D-9DFAF0FD1F3B}"/>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73023</xdr:rowOff>
    </xdr:from>
    <xdr:to>
      <xdr:col>24</xdr:col>
      <xdr:colOff>63500</xdr:colOff>
      <xdr:row>58</xdr:row>
      <xdr:rowOff>91246</xdr:rowOff>
    </xdr:to>
    <xdr:cxnSp macro="">
      <xdr:nvCxnSpPr>
        <xdr:cNvPr id="118" name="直線コネクタ 117">
          <a:extLst>
            <a:ext uri="{FF2B5EF4-FFF2-40B4-BE49-F238E27FC236}">
              <a16:creationId xmlns:a16="http://schemas.microsoft.com/office/drawing/2014/main" id="{F412E34D-32AB-4CC0-954C-6F7DFAE0C29E}"/>
            </a:ext>
          </a:extLst>
        </xdr:cNvPr>
        <xdr:cNvCxnSpPr/>
      </xdr:nvCxnSpPr>
      <xdr:spPr>
        <a:xfrm flipV="1">
          <a:off x="3797300" y="10017123"/>
          <a:ext cx="8382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5266</xdr:rowOff>
    </xdr:from>
    <xdr:ext cx="599010" cy="259045"/>
    <xdr:sp macro="" textlink="">
      <xdr:nvSpPr>
        <xdr:cNvPr id="119" name="総務費平均値テキスト">
          <a:extLst>
            <a:ext uri="{FF2B5EF4-FFF2-40B4-BE49-F238E27FC236}">
              <a16:creationId xmlns:a16="http://schemas.microsoft.com/office/drawing/2014/main" id="{6F37B146-80E0-489B-B1EC-33B30C86E8FC}"/>
            </a:ext>
          </a:extLst>
        </xdr:cNvPr>
        <xdr:cNvSpPr txBox="1"/>
      </xdr:nvSpPr>
      <xdr:spPr>
        <a:xfrm>
          <a:off x="4686300" y="9777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1914E850-759A-4435-9AB5-575819C9B366}"/>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152584</xdr:rowOff>
    </xdr:from>
    <xdr:to>
      <xdr:col>19</xdr:col>
      <xdr:colOff>177800</xdr:colOff>
      <xdr:row>58</xdr:row>
      <xdr:rowOff>91246</xdr:rowOff>
    </xdr:to>
    <xdr:cxnSp macro="">
      <xdr:nvCxnSpPr>
        <xdr:cNvPr id="121" name="直線コネクタ 120">
          <a:extLst>
            <a:ext uri="{FF2B5EF4-FFF2-40B4-BE49-F238E27FC236}">
              <a16:creationId xmlns:a16="http://schemas.microsoft.com/office/drawing/2014/main" id="{CC6CFE3F-B8A4-4BFD-B7CC-02CEAC9B12B8}"/>
            </a:ext>
          </a:extLst>
        </xdr:cNvPr>
        <xdr:cNvCxnSpPr/>
      </xdr:nvCxnSpPr>
      <xdr:spPr>
        <a:xfrm>
          <a:off x="2908300" y="9925234"/>
          <a:ext cx="889000" cy="11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68338F78-BD8B-4FCC-919A-E4F933E5EAC9}"/>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113696</xdr:rowOff>
    </xdr:from>
    <xdr:ext cx="599010" cy="259045"/>
    <xdr:sp macro="" textlink="">
      <xdr:nvSpPr>
        <xdr:cNvPr id="123" name="テキスト ボックス 122">
          <a:extLst>
            <a:ext uri="{FF2B5EF4-FFF2-40B4-BE49-F238E27FC236}">
              <a16:creationId xmlns:a16="http://schemas.microsoft.com/office/drawing/2014/main" id="{D1CD6998-600C-4782-87A4-C04816AC7725}"/>
            </a:ext>
          </a:extLst>
        </xdr:cNvPr>
        <xdr:cNvSpPr txBox="1"/>
      </xdr:nvSpPr>
      <xdr:spPr>
        <a:xfrm>
          <a:off x="3497795" y="971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152584</xdr:rowOff>
    </xdr:from>
    <xdr:to>
      <xdr:col>15</xdr:col>
      <xdr:colOff>50800</xdr:colOff>
      <xdr:row>58</xdr:row>
      <xdr:rowOff>88352</xdr:rowOff>
    </xdr:to>
    <xdr:cxnSp macro="">
      <xdr:nvCxnSpPr>
        <xdr:cNvPr id="124" name="直線コネクタ 123">
          <a:extLst>
            <a:ext uri="{FF2B5EF4-FFF2-40B4-BE49-F238E27FC236}">
              <a16:creationId xmlns:a16="http://schemas.microsoft.com/office/drawing/2014/main" id="{4DFE6F87-8C27-48DC-AA4B-7D85C8165539}"/>
            </a:ext>
          </a:extLst>
        </xdr:cNvPr>
        <xdr:cNvCxnSpPr/>
      </xdr:nvCxnSpPr>
      <xdr:spPr>
        <a:xfrm flipV="1">
          <a:off x="2019300" y="9925234"/>
          <a:ext cx="889000" cy="10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EF3AA689-1739-45D9-B2DF-12C266412242}"/>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E83DC3E0-619E-4859-8E17-BDFF373EDB64}"/>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88352</xdr:rowOff>
    </xdr:from>
    <xdr:to>
      <xdr:col>10</xdr:col>
      <xdr:colOff>114300</xdr:colOff>
      <xdr:row>58</xdr:row>
      <xdr:rowOff>146652</xdr:rowOff>
    </xdr:to>
    <xdr:cxnSp macro="">
      <xdr:nvCxnSpPr>
        <xdr:cNvPr id="127" name="直線コネクタ 126">
          <a:extLst>
            <a:ext uri="{FF2B5EF4-FFF2-40B4-BE49-F238E27FC236}">
              <a16:creationId xmlns:a16="http://schemas.microsoft.com/office/drawing/2014/main" id="{1AE4A3FA-795A-41C0-A51D-44BD71374DE5}"/>
            </a:ext>
          </a:extLst>
        </xdr:cNvPr>
        <xdr:cNvCxnSpPr/>
      </xdr:nvCxnSpPr>
      <xdr:spPr>
        <a:xfrm flipV="1">
          <a:off x="1130300" y="10032452"/>
          <a:ext cx="889000" cy="5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71100</xdr:rowOff>
    </xdr:from>
    <xdr:to>
      <xdr:col>10</xdr:col>
      <xdr:colOff>165100</xdr:colOff>
      <xdr:row>59</xdr:row>
      <xdr:rowOff>1250</xdr:rowOff>
    </xdr:to>
    <xdr:sp macro="" textlink="">
      <xdr:nvSpPr>
        <xdr:cNvPr id="128" name="フローチャート: 判断 127">
          <a:extLst>
            <a:ext uri="{FF2B5EF4-FFF2-40B4-BE49-F238E27FC236}">
              <a16:creationId xmlns:a16="http://schemas.microsoft.com/office/drawing/2014/main" id="{2CF07CEA-6907-4C4C-97ED-D924CFA3FCFD}"/>
            </a:ext>
          </a:extLst>
        </xdr:cNvPr>
        <xdr:cNvSpPr/>
      </xdr:nvSpPr>
      <xdr:spPr>
        <a:xfrm>
          <a:off x="1968500" y="100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163827</xdr:rowOff>
    </xdr:from>
    <xdr:ext cx="599010" cy="259045"/>
    <xdr:sp macro="" textlink="">
      <xdr:nvSpPr>
        <xdr:cNvPr id="129" name="テキスト ボックス 128">
          <a:extLst>
            <a:ext uri="{FF2B5EF4-FFF2-40B4-BE49-F238E27FC236}">
              <a16:creationId xmlns:a16="http://schemas.microsoft.com/office/drawing/2014/main" id="{60F016EF-4F39-443A-ABF9-E1EB8E7824E6}"/>
            </a:ext>
          </a:extLst>
        </xdr:cNvPr>
        <xdr:cNvSpPr txBox="1"/>
      </xdr:nvSpPr>
      <xdr:spPr>
        <a:xfrm>
          <a:off x="1719795" y="1010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78686</xdr:rowOff>
    </xdr:from>
    <xdr:to>
      <xdr:col>6</xdr:col>
      <xdr:colOff>38100</xdr:colOff>
      <xdr:row>59</xdr:row>
      <xdr:rowOff>8836</xdr:rowOff>
    </xdr:to>
    <xdr:sp macro="" textlink="">
      <xdr:nvSpPr>
        <xdr:cNvPr id="130" name="フローチャート: 判断 129">
          <a:extLst>
            <a:ext uri="{FF2B5EF4-FFF2-40B4-BE49-F238E27FC236}">
              <a16:creationId xmlns:a16="http://schemas.microsoft.com/office/drawing/2014/main" id="{7E08D84E-33DE-4999-BBEA-0ABF450B2357}"/>
            </a:ext>
          </a:extLst>
        </xdr:cNvPr>
        <xdr:cNvSpPr/>
      </xdr:nvSpPr>
      <xdr:spPr>
        <a:xfrm>
          <a:off x="1079500" y="1002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25363</xdr:rowOff>
    </xdr:from>
    <xdr:ext cx="599010" cy="259045"/>
    <xdr:sp macro="" textlink="">
      <xdr:nvSpPr>
        <xdr:cNvPr id="131" name="テキスト ボックス 130">
          <a:extLst>
            <a:ext uri="{FF2B5EF4-FFF2-40B4-BE49-F238E27FC236}">
              <a16:creationId xmlns:a16="http://schemas.microsoft.com/office/drawing/2014/main" id="{17BCE3D4-6CEE-4BCD-BFB7-91E67DEFC2A3}"/>
            </a:ext>
          </a:extLst>
        </xdr:cNvPr>
        <xdr:cNvSpPr txBox="1"/>
      </xdr:nvSpPr>
      <xdr:spPr>
        <a:xfrm>
          <a:off x="830795" y="979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741DE51E-4BC7-4A03-B477-6CBE5D88012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7202DA6A-9D4D-4EAC-845C-45EA8698AF13}"/>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2A3F42C5-8E16-4773-A686-FCFD9CE947B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C10B4669-2181-4280-8BE7-6A521A7D3AA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E062C5DE-35F2-4487-965B-CD66168AC385}"/>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22223</xdr:rowOff>
    </xdr:from>
    <xdr:to>
      <xdr:col>24</xdr:col>
      <xdr:colOff>114300</xdr:colOff>
      <xdr:row>58</xdr:row>
      <xdr:rowOff>123823</xdr:rowOff>
    </xdr:to>
    <xdr:sp macro="" textlink="">
      <xdr:nvSpPr>
        <xdr:cNvPr id="137" name="楕円 136">
          <a:extLst>
            <a:ext uri="{FF2B5EF4-FFF2-40B4-BE49-F238E27FC236}">
              <a16:creationId xmlns:a16="http://schemas.microsoft.com/office/drawing/2014/main" id="{86CF3786-23BF-4A7E-AD3A-9BEFED6EE8CA}"/>
            </a:ext>
          </a:extLst>
        </xdr:cNvPr>
        <xdr:cNvSpPr/>
      </xdr:nvSpPr>
      <xdr:spPr>
        <a:xfrm>
          <a:off x="4584700" y="996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132266</xdr:rowOff>
    </xdr:from>
    <xdr:ext cx="599010" cy="259045"/>
    <xdr:sp macro="" textlink="">
      <xdr:nvSpPr>
        <xdr:cNvPr id="138" name="総務費該当値テキスト">
          <a:extLst>
            <a:ext uri="{FF2B5EF4-FFF2-40B4-BE49-F238E27FC236}">
              <a16:creationId xmlns:a16="http://schemas.microsoft.com/office/drawing/2014/main" id="{0090D8C5-4587-460C-9BD0-630F7EE4FCC7}"/>
            </a:ext>
          </a:extLst>
        </xdr:cNvPr>
        <xdr:cNvSpPr txBox="1"/>
      </xdr:nvSpPr>
      <xdr:spPr>
        <a:xfrm>
          <a:off x="4686300" y="990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40446</xdr:rowOff>
    </xdr:from>
    <xdr:to>
      <xdr:col>20</xdr:col>
      <xdr:colOff>38100</xdr:colOff>
      <xdr:row>58</xdr:row>
      <xdr:rowOff>142046</xdr:rowOff>
    </xdr:to>
    <xdr:sp macro="" textlink="">
      <xdr:nvSpPr>
        <xdr:cNvPr id="139" name="楕円 138">
          <a:extLst>
            <a:ext uri="{FF2B5EF4-FFF2-40B4-BE49-F238E27FC236}">
              <a16:creationId xmlns:a16="http://schemas.microsoft.com/office/drawing/2014/main" id="{A52BBA2E-D8AA-43B3-964D-22276DB779E8}"/>
            </a:ext>
          </a:extLst>
        </xdr:cNvPr>
        <xdr:cNvSpPr/>
      </xdr:nvSpPr>
      <xdr:spPr>
        <a:xfrm>
          <a:off x="3746500" y="998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133173</xdr:rowOff>
    </xdr:from>
    <xdr:ext cx="599010" cy="259045"/>
    <xdr:sp macro="" textlink="">
      <xdr:nvSpPr>
        <xdr:cNvPr id="140" name="テキスト ボックス 139">
          <a:extLst>
            <a:ext uri="{FF2B5EF4-FFF2-40B4-BE49-F238E27FC236}">
              <a16:creationId xmlns:a16="http://schemas.microsoft.com/office/drawing/2014/main" id="{A9CC6076-E985-4CF9-B23D-E53FEB8A7906}"/>
            </a:ext>
          </a:extLst>
        </xdr:cNvPr>
        <xdr:cNvSpPr txBox="1"/>
      </xdr:nvSpPr>
      <xdr:spPr>
        <a:xfrm>
          <a:off x="3497795" y="1007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101784</xdr:rowOff>
    </xdr:from>
    <xdr:to>
      <xdr:col>15</xdr:col>
      <xdr:colOff>101600</xdr:colOff>
      <xdr:row>58</xdr:row>
      <xdr:rowOff>31934</xdr:rowOff>
    </xdr:to>
    <xdr:sp macro="" textlink="">
      <xdr:nvSpPr>
        <xdr:cNvPr id="141" name="楕円 140">
          <a:extLst>
            <a:ext uri="{FF2B5EF4-FFF2-40B4-BE49-F238E27FC236}">
              <a16:creationId xmlns:a16="http://schemas.microsoft.com/office/drawing/2014/main" id="{D668F995-CBF6-46DF-AF8D-5FBC5EE76DF8}"/>
            </a:ext>
          </a:extLst>
        </xdr:cNvPr>
        <xdr:cNvSpPr/>
      </xdr:nvSpPr>
      <xdr:spPr>
        <a:xfrm>
          <a:off x="2857500" y="98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48461</xdr:rowOff>
    </xdr:from>
    <xdr:ext cx="599010" cy="259045"/>
    <xdr:sp macro="" textlink="">
      <xdr:nvSpPr>
        <xdr:cNvPr id="142" name="テキスト ボックス 141">
          <a:extLst>
            <a:ext uri="{FF2B5EF4-FFF2-40B4-BE49-F238E27FC236}">
              <a16:creationId xmlns:a16="http://schemas.microsoft.com/office/drawing/2014/main" id="{22A0AE5D-DF8F-4762-BBE2-65BC66A45BDE}"/>
            </a:ext>
          </a:extLst>
        </xdr:cNvPr>
        <xdr:cNvSpPr txBox="1"/>
      </xdr:nvSpPr>
      <xdr:spPr>
        <a:xfrm>
          <a:off x="2608795" y="9649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37552</xdr:rowOff>
    </xdr:from>
    <xdr:to>
      <xdr:col>10</xdr:col>
      <xdr:colOff>165100</xdr:colOff>
      <xdr:row>58</xdr:row>
      <xdr:rowOff>139152</xdr:rowOff>
    </xdr:to>
    <xdr:sp macro="" textlink="">
      <xdr:nvSpPr>
        <xdr:cNvPr id="143" name="楕円 142">
          <a:extLst>
            <a:ext uri="{FF2B5EF4-FFF2-40B4-BE49-F238E27FC236}">
              <a16:creationId xmlns:a16="http://schemas.microsoft.com/office/drawing/2014/main" id="{865542B3-338E-473A-BC66-5AE408FC4F9A}"/>
            </a:ext>
          </a:extLst>
        </xdr:cNvPr>
        <xdr:cNvSpPr/>
      </xdr:nvSpPr>
      <xdr:spPr>
        <a:xfrm>
          <a:off x="1968500" y="998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155679</xdr:rowOff>
    </xdr:from>
    <xdr:ext cx="599010" cy="259045"/>
    <xdr:sp macro="" textlink="">
      <xdr:nvSpPr>
        <xdr:cNvPr id="144" name="テキスト ボックス 143">
          <a:extLst>
            <a:ext uri="{FF2B5EF4-FFF2-40B4-BE49-F238E27FC236}">
              <a16:creationId xmlns:a16="http://schemas.microsoft.com/office/drawing/2014/main" id="{8BAE16C6-8D14-4A82-92CD-E779BA5FB942}"/>
            </a:ext>
          </a:extLst>
        </xdr:cNvPr>
        <xdr:cNvSpPr txBox="1"/>
      </xdr:nvSpPr>
      <xdr:spPr>
        <a:xfrm>
          <a:off x="1719795" y="9756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95852</xdr:rowOff>
    </xdr:from>
    <xdr:to>
      <xdr:col>6</xdr:col>
      <xdr:colOff>38100</xdr:colOff>
      <xdr:row>59</xdr:row>
      <xdr:rowOff>26002</xdr:rowOff>
    </xdr:to>
    <xdr:sp macro="" textlink="">
      <xdr:nvSpPr>
        <xdr:cNvPr id="145" name="楕円 144">
          <a:extLst>
            <a:ext uri="{FF2B5EF4-FFF2-40B4-BE49-F238E27FC236}">
              <a16:creationId xmlns:a16="http://schemas.microsoft.com/office/drawing/2014/main" id="{E6195DAB-6A90-4224-B61B-73B144E0311D}"/>
            </a:ext>
          </a:extLst>
        </xdr:cNvPr>
        <xdr:cNvSpPr/>
      </xdr:nvSpPr>
      <xdr:spPr>
        <a:xfrm>
          <a:off x="1079500" y="100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17129</xdr:rowOff>
    </xdr:from>
    <xdr:ext cx="534377" cy="259045"/>
    <xdr:sp macro="" textlink="">
      <xdr:nvSpPr>
        <xdr:cNvPr id="146" name="テキスト ボックス 145">
          <a:extLst>
            <a:ext uri="{FF2B5EF4-FFF2-40B4-BE49-F238E27FC236}">
              <a16:creationId xmlns:a16="http://schemas.microsoft.com/office/drawing/2014/main" id="{8CA11B82-14EE-479A-B8CD-CF9B285DC779}"/>
            </a:ext>
          </a:extLst>
        </xdr:cNvPr>
        <xdr:cNvSpPr txBox="1"/>
      </xdr:nvSpPr>
      <xdr:spPr>
        <a:xfrm>
          <a:off x="863111" y="1013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85E8FC5F-3F24-4761-A635-B719B956F41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EF7DCE2C-0300-46D3-906E-40E3FFC1EE5E}"/>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9CAA35A9-D8CD-423B-820A-40A0AFB8ED37}"/>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90154FD5-6AE5-49C5-90E0-E4C9859C8F0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91E3670B-E3D3-4C42-B8F4-023AAED33062}"/>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4F49A746-379E-4555-BB1A-44DCABB491D2}"/>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6F7E4D14-6DE9-4CFC-9DEF-FF84D35DB51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F5E817D0-4F0A-45C9-8EB2-24DDA438FB39}"/>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516404F4-5615-4F04-837B-4E15F75F32D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E340E784-D27A-4805-973D-77DBEEB4E5A6}"/>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7D02F94D-50BE-4D43-888D-6D7E9F618845}"/>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364751EC-8F7E-4B66-AB6C-6FC61FF4D6CE}"/>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E9A66CCC-36DD-4CA6-BA3E-FD20D46776BE}"/>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16C8D181-8836-434F-9054-0C28410C2D32}"/>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2FB26395-7D1D-4635-AFF6-290BD5DF392E}"/>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D718E9C6-227D-44D3-8697-B3055AAA36EC}"/>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38AEB083-52A5-44C0-8F4E-9BD0DA0C8323}"/>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5E0D8398-7E4E-42B5-ABE9-CDAE51F50823}"/>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C3997201-3854-4B83-87B6-6F653368586F}"/>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2D48A3DA-64E4-423D-8C35-40C0F5FE3E44}"/>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56B59344-D58F-4BCA-A580-485DBFFEBA1B}"/>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2025B251-C2BF-4B56-AEDA-DAC97945B5B6}"/>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EEC3E700-43AF-4646-98ED-8320F5FCDB2D}"/>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3EED422F-DF16-4045-B08E-0AF745FDEF6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CF272F6E-F76D-4528-86E0-3DC9725D28A7}"/>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9C8266A0-7311-4932-9573-5B53D7490AFB}"/>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874FF9B9-ACF8-4F8C-9522-2B104A4E4998}"/>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8BC53435-87AF-4EE7-BCB2-D3A79AE619C3}"/>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906E5029-8597-47AB-AD64-B27C7C632A61}"/>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F0D99037-DAF4-45AB-A484-26E2BD5C97B8}"/>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CA6905E7-AC07-43BA-8E42-3198290D15C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100837</xdr:rowOff>
    </xdr:from>
    <xdr:to>
      <xdr:col>24</xdr:col>
      <xdr:colOff>63500</xdr:colOff>
      <xdr:row>77</xdr:row>
      <xdr:rowOff>120021</xdr:rowOff>
    </xdr:to>
    <xdr:cxnSp macro="">
      <xdr:nvCxnSpPr>
        <xdr:cNvPr id="178" name="直線コネクタ 177">
          <a:extLst>
            <a:ext uri="{FF2B5EF4-FFF2-40B4-BE49-F238E27FC236}">
              <a16:creationId xmlns:a16="http://schemas.microsoft.com/office/drawing/2014/main" id="{47DB3D0E-DC45-4819-B11A-9DC7AB1FBCC1}"/>
            </a:ext>
          </a:extLst>
        </xdr:cNvPr>
        <xdr:cNvCxnSpPr/>
      </xdr:nvCxnSpPr>
      <xdr:spPr>
        <a:xfrm>
          <a:off x="3797300" y="13302487"/>
          <a:ext cx="8382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3DF5C80C-500A-4E40-A899-4BD8C2AAA235}"/>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D8FDF6F3-A9A3-454A-A77A-E0342C7B9175}"/>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100837</xdr:rowOff>
    </xdr:from>
    <xdr:to>
      <xdr:col>19</xdr:col>
      <xdr:colOff>177800</xdr:colOff>
      <xdr:row>78</xdr:row>
      <xdr:rowOff>88565</xdr:rowOff>
    </xdr:to>
    <xdr:cxnSp macro="">
      <xdr:nvCxnSpPr>
        <xdr:cNvPr id="181" name="直線コネクタ 180">
          <a:extLst>
            <a:ext uri="{FF2B5EF4-FFF2-40B4-BE49-F238E27FC236}">
              <a16:creationId xmlns:a16="http://schemas.microsoft.com/office/drawing/2014/main" id="{0133B0DA-8FFD-44C9-81B7-4B1E6101A9C9}"/>
            </a:ext>
          </a:extLst>
        </xdr:cNvPr>
        <xdr:cNvCxnSpPr/>
      </xdr:nvCxnSpPr>
      <xdr:spPr>
        <a:xfrm flipV="1">
          <a:off x="2908300" y="13302487"/>
          <a:ext cx="889000" cy="15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B5903E5C-55C8-4E2C-B5DB-C2D48C1AC15D}"/>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15733447-D913-4925-8A7F-40EAC79F6B65}"/>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88565</xdr:rowOff>
    </xdr:from>
    <xdr:to>
      <xdr:col>15</xdr:col>
      <xdr:colOff>50800</xdr:colOff>
      <xdr:row>78</xdr:row>
      <xdr:rowOff>109100</xdr:rowOff>
    </xdr:to>
    <xdr:cxnSp macro="">
      <xdr:nvCxnSpPr>
        <xdr:cNvPr id="184" name="直線コネクタ 183">
          <a:extLst>
            <a:ext uri="{FF2B5EF4-FFF2-40B4-BE49-F238E27FC236}">
              <a16:creationId xmlns:a16="http://schemas.microsoft.com/office/drawing/2014/main" id="{00065C33-7870-498B-A199-FA2BDD6D4C81}"/>
            </a:ext>
          </a:extLst>
        </xdr:cNvPr>
        <xdr:cNvCxnSpPr/>
      </xdr:nvCxnSpPr>
      <xdr:spPr>
        <a:xfrm flipV="1">
          <a:off x="2019300" y="13461665"/>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F440A86E-6A71-458B-AE18-A10CFB814827}"/>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1A4D43A-F05B-450B-8E3C-1683E9081D55}"/>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109100</xdr:rowOff>
    </xdr:from>
    <xdr:to>
      <xdr:col>10</xdr:col>
      <xdr:colOff>114300</xdr:colOff>
      <xdr:row>78</xdr:row>
      <xdr:rowOff>134801</xdr:rowOff>
    </xdr:to>
    <xdr:cxnSp macro="">
      <xdr:nvCxnSpPr>
        <xdr:cNvPr id="187" name="直線コネクタ 186">
          <a:extLst>
            <a:ext uri="{FF2B5EF4-FFF2-40B4-BE49-F238E27FC236}">
              <a16:creationId xmlns:a16="http://schemas.microsoft.com/office/drawing/2014/main" id="{085CF1CD-3A69-42CC-AEB8-43F01941A775}"/>
            </a:ext>
          </a:extLst>
        </xdr:cNvPr>
        <xdr:cNvCxnSpPr/>
      </xdr:nvCxnSpPr>
      <xdr:spPr>
        <a:xfrm flipV="1">
          <a:off x="1130300" y="13482200"/>
          <a:ext cx="8890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20027</xdr:rowOff>
    </xdr:from>
    <xdr:to>
      <xdr:col>10</xdr:col>
      <xdr:colOff>165100</xdr:colOff>
      <xdr:row>77</xdr:row>
      <xdr:rowOff>121627</xdr:rowOff>
    </xdr:to>
    <xdr:sp macro="" textlink="">
      <xdr:nvSpPr>
        <xdr:cNvPr id="188" name="フローチャート: 判断 187">
          <a:extLst>
            <a:ext uri="{FF2B5EF4-FFF2-40B4-BE49-F238E27FC236}">
              <a16:creationId xmlns:a16="http://schemas.microsoft.com/office/drawing/2014/main" id="{8082ECF7-FD13-4082-AAE9-8DAD632B1E87}"/>
            </a:ext>
          </a:extLst>
        </xdr:cNvPr>
        <xdr:cNvSpPr/>
      </xdr:nvSpPr>
      <xdr:spPr>
        <a:xfrm>
          <a:off x="1968500" y="1322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138154</xdr:rowOff>
    </xdr:from>
    <xdr:ext cx="599010" cy="259045"/>
    <xdr:sp macro="" textlink="">
      <xdr:nvSpPr>
        <xdr:cNvPr id="189" name="テキスト ボックス 188">
          <a:extLst>
            <a:ext uri="{FF2B5EF4-FFF2-40B4-BE49-F238E27FC236}">
              <a16:creationId xmlns:a16="http://schemas.microsoft.com/office/drawing/2014/main" id="{8A0C7E3D-7798-49D6-995F-EF1A20DA9B84}"/>
            </a:ext>
          </a:extLst>
        </xdr:cNvPr>
        <xdr:cNvSpPr txBox="1"/>
      </xdr:nvSpPr>
      <xdr:spPr>
        <a:xfrm>
          <a:off x="1719795" y="12996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55877</xdr:rowOff>
    </xdr:from>
    <xdr:to>
      <xdr:col>6</xdr:col>
      <xdr:colOff>38100</xdr:colOff>
      <xdr:row>77</xdr:row>
      <xdr:rowOff>157477</xdr:rowOff>
    </xdr:to>
    <xdr:sp macro="" textlink="">
      <xdr:nvSpPr>
        <xdr:cNvPr id="190" name="フローチャート: 判断 189">
          <a:extLst>
            <a:ext uri="{FF2B5EF4-FFF2-40B4-BE49-F238E27FC236}">
              <a16:creationId xmlns:a16="http://schemas.microsoft.com/office/drawing/2014/main" id="{42352BC3-3DC0-4260-A355-4D8AF748A161}"/>
            </a:ext>
          </a:extLst>
        </xdr:cNvPr>
        <xdr:cNvSpPr/>
      </xdr:nvSpPr>
      <xdr:spPr>
        <a:xfrm>
          <a:off x="1079500" y="132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2554</xdr:rowOff>
    </xdr:from>
    <xdr:ext cx="599010" cy="259045"/>
    <xdr:sp macro="" textlink="">
      <xdr:nvSpPr>
        <xdr:cNvPr id="191" name="テキスト ボックス 190">
          <a:extLst>
            <a:ext uri="{FF2B5EF4-FFF2-40B4-BE49-F238E27FC236}">
              <a16:creationId xmlns:a16="http://schemas.microsoft.com/office/drawing/2014/main" id="{4C8A7E5C-3284-46A6-B851-5A3F437D0347}"/>
            </a:ext>
          </a:extLst>
        </xdr:cNvPr>
        <xdr:cNvSpPr txBox="1"/>
      </xdr:nvSpPr>
      <xdr:spPr>
        <a:xfrm>
          <a:off x="830795" y="13032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7C1D9D10-D1D4-403E-B6F9-BA4C4172E497}"/>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C7358DC-7AD2-4D31-ACA4-1C1252B5B45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5B096CA4-724F-42E1-95FB-EBE0614E604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AD5B4B20-F307-49DA-A53F-266EAAC9FFD6}"/>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B140AA7E-BC4D-453F-B880-1698A24967F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69221</xdr:rowOff>
    </xdr:from>
    <xdr:to>
      <xdr:col>24</xdr:col>
      <xdr:colOff>114300</xdr:colOff>
      <xdr:row>77</xdr:row>
      <xdr:rowOff>170821</xdr:rowOff>
    </xdr:to>
    <xdr:sp macro="" textlink="">
      <xdr:nvSpPr>
        <xdr:cNvPr id="197" name="楕円 196">
          <a:extLst>
            <a:ext uri="{FF2B5EF4-FFF2-40B4-BE49-F238E27FC236}">
              <a16:creationId xmlns:a16="http://schemas.microsoft.com/office/drawing/2014/main" id="{85A593D3-904A-4681-ACAB-BD0FB1BEE3F4}"/>
            </a:ext>
          </a:extLst>
        </xdr:cNvPr>
        <xdr:cNvSpPr/>
      </xdr:nvSpPr>
      <xdr:spPr>
        <a:xfrm>
          <a:off x="4584700" y="1327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47648</xdr:rowOff>
    </xdr:from>
    <xdr:ext cx="599010" cy="259045"/>
    <xdr:sp macro="" textlink="">
      <xdr:nvSpPr>
        <xdr:cNvPr id="198" name="民生費該当値テキスト">
          <a:extLst>
            <a:ext uri="{FF2B5EF4-FFF2-40B4-BE49-F238E27FC236}">
              <a16:creationId xmlns:a16="http://schemas.microsoft.com/office/drawing/2014/main" id="{6F3DDDD6-4E52-4AD3-B201-13EB4AABDD87}"/>
            </a:ext>
          </a:extLst>
        </xdr:cNvPr>
        <xdr:cNvSpPr txBox="1"/>
      </xdr:nvSpPr>
      <xdr:spPr>
        <a:xfrm>
          <a:off x="4686300" y="1324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50037</xdr:rowOff>
    </xdr:from>
    <xdr:to>
      <xdr:col>20</xdr:col>
      <xdr:colOff>38100</xdr:colOff>
      <xdr:row>77</xdr:row>
      <xdr:rowOff>151637</xdr:rowOff>
    </xdr:to>
    <xdr:sp macro="" textlink="">
      <xdr:nvSpPr>
        <xdr:cNvPr id="199" name="楕円 198">
          <a:extLst>
            <a:ext uri="{FF2B5EF4-FFF2-40B4-BE49-F238E27FC236}">
              <a16:creationId xmlns:a16="http://schemas.microsoft.com/office/drawing/2014/main" id="{2F468324-51AB-4A0F-9C83-247883FA6FAF}"/>
            </a:ext>
          </a:extLst>
        </xdr:cNvPr>
        <xdr:cNvSpPr/>
      </xdr:nvSpPr>
      <xdr:spPr>
        <a:xfrm>
          <a:off x="3746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142764</xdr:rowOff>
    </xdr:from>
    <xdr:ext cx="599010" cy="259045"/>
    <xdr:sp macro="" textlink="">
      <xdr:nvSpPr>
        <xdr:cNvPr id="200" name="テキスト ボックス 199">
          <a:extLst>
            <a:ext uri="{FF2B5EF4-FFF2-40B4-BE49-F238E27FC236}">
              <a16:creationId xmlns:a16="http://schemas.microsoft.com/office/drawing/2014/main" id="{44C44B00-7103-4E0A-9EA4-90CA8F3A45E1}"/>
            </a:ext>
          </a:extLst>
        </xdr:cNvPr>
        <xdr:cNvSpPr txBox="1"/>
      </xdr:nvSpPr>
      <xdr:spPr>
        <a:xfrm>
          <a:off x="3497795" y="1334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37765</xdr:rowOff>
    </xdr:from>
    <xdr:to>
      <xdr:col>15</xdr:col>
      <xdr:colOff>101600</xdr:colOff>
      <xdr:row>78</xdr:row>
      <xdr:rowOff>139365</xdr:rowOff>
    </xdr:to>
    <xdr:sp macro="" textlink="">
      <xdr:nvSpPr>
        <xdr:cNvPr id="201" name="楕円 200">
          <a:extLst>
            <a:ext uri="{FF2B5EF4-FFF2-40B4-BE49-F238E27FC236}">
              <a16:creationId xmlns:a16="http://schemas.microsoft.com/office/drawing/2014/main" id="{397A7655-8CB1-4302-ADF4-97E5375BA14E}"/>
            </a:ext>
          </a:extLst>
        </xdr:cNvPr>
        <xdr:cNvSpPr/>
      </xdr:nvSpPr>
      <xdr:spPr>
        <a:xfrm>
          <a:off x="2857500" y="1341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130492</xdr:rowOff>
    </xdr:from>
    <xdr:ext cx="599010" cy="259045"/>
    <xdr:sp macro="" textlink="">
      <xdr:nvSpPr>
        <xdr:cNvPr id="202" name="テキスト ボックス 201">
          <a:extLst>
            <a:ext uri="{FF2B5EF4-FFF2-40B4-BE49-F238E27FC236}">
              <a16:creationId xmlns:a16="http://schemas.microsoft.com/office/drawing/2014/main" id="{8CF81009-971F-413B-B45F-25D939A66E02}"/>
            </a:ext>
          </a:extLst>
        </xdr:cNvPr>
        <xdr:cNvSpPr txBox="1"/>
      </xdr:nvSpPr>
      <xdr:spPr>
        <a:xfrm>
          <a:off x="2608795" y="13503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58300</xdr:rowOff>
    </xdr:from>
    <xdr:to>
      <xdr:col>10</xdr:col>
      <xdr:colOff>165100</xdr:colOff>
      <xdr:row>78</xdr:row>
      <xdr:rowOff>159900</xdr:rowOff>
    </xdr:to>
    <xdr:sp macro="" textlink="">
      <xdr:nvSpPr>
        <xdr:cNvPr id="203" name="楕円 202">
          <a:extLst>
            <a:ext uri="{FF2B5EF4-FFF2-40B4-BE49-F238E27FC236}">
              <a16:creationId xmlns:a16="http://schemas.microsoft.com/office/drawing/2014/main" id="{3AE7428E-F55A-437D-BD97-A0FC8EAE8EAD}"/>
            </a:ext>
          </a:extLst>
        </xdr:cNvPr>
        <xdr:cNvSpPr/>
      </xdr:nvSpPr>
      <xdr:spPr>
        <a:xfrm>
          <a:off x="1968500" y="134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151027</xdr:rowOff>
    </xdr:from>
    <xdr:ext cx="599010" cy="259045"/>
    <xdr:sp macro="" textlink="">
      <xdr:nvSpPr>
        <xdr:cNvPr id="204" name="テキスト ボックス 203">
          <a:extLst>
            <a:ext uri="{FF2B5EF4-FFF2-40B4-BE49-F238E27FC236}">
              <a16:creationId xmlns:a16="http://schemas.microsoft.com/office/drawing/2014/main" id="{66F54BE7-0111-412C-B055-DCF0BE7C37A8}"/>
            </a:ext>
          </a:extLst>
        </xdr:cNvPr>
        <xdr:cNvSpPr txBox="1"/>
      </xdr:nvSpPr>
      <xdr:spPr>
        <a:xfrm>
          <a:off x="1719795" y="13524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84001</xdr:rowOff>
    </xdr:from>
    <xdr:to>
      <xdr:col>6</xdr:col>
      <xdr:colOff>38100</xdr:colOff>
      <xdr:row>79</xdr:row>
      <xdr:rowOff>14151</xdr:rowOff>
    </xdr:to>
    <xdr:sp macro="" textlink="">
      <xdr:nvSpPr>
        <xdr:cNvPr id="205" name="楕円 204">
          <a:extLst>
            <a:ext uri="{FF2B5EF4-FFF2-40B4-BE49-F238E27FC236}">
              <a16:creationId xmlns:a16="http://schemas.microsoft.com/office/drawing/2014/main" id="{C4990CBC-E575-4237-AA43-2C0EADB97DB6}"/>
            </a:ext>
          </a:extLst>
        </xdr:cNvPr>
        <xdr:cNvSpPr/>
      </xdr:nvSpPr>
      <xdr:spPr>
        <a:xfrm>
          <a:off x="1079500" y="1345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5278</xdr:rowOff>
    </xdr:from>
    <xdr:ext cx="599010" cy="259045"/>
    <xdr:sp macro="" textlink="">
      <xdr:nvSpPr>
        <xdr:cNvPr id="206" name="テキスト ボックス 205">
          <a:extLst>
            <a:ext uri="{FF2B5EF4-FFF2-40B4-BE49-F238E27FC236}">
              <a16:creationId xmlns:a16="http://schemas.microsoft.com/office/drawing/2014/main" id="{8B82210A-8AA4-468D-A2E8-A62BB7F2C2CE}"/>
            </a:ext>
          </a:extLst>
        </xdr:cNvPr>
        <xdr:cNvSpPr txBox="1"/>
      </xdr:nvSpPr>
      <xdr:spPr>
        <a:xfrm>
          <a:off x="830795" y="135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B5782D54-14BA-40CA-982F-293DB729DF7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7DC62D2B-0843-4A51-9A7E-49EEF67EE66E}"/>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E2FCE457-7663-4497-B279-3BA35E90757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5CD81278-A897-4351-9D53-F743AB0E7B9B}"/>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55C687FE-BD3C-4A55-9AA9-9C98957B32D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230C6B19-5C67-4571-B245-D1F7ADB0B0B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C3D0E57-90C3-4169-8489-BCFF25B0C3A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D0C6B2BE-748F-4150-8335-947BA730791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5D1EC33C-490B-4032-B4C5-573CDDB4BBA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64349F72-31CE-40D1-85F2-60B99415B04A}"/>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E74AB629-33C3-4AE4-B6CF-D24117A379E7}"/>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35C1AB6D-6DF0-4E60-9BCE-2B9309B4EEAB}"/>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B90E0DA4-8E67-49E9-B26B-D448E8AD3836}"/>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648C0D50-A014-40A8-A0DF-B3C3CE861842}"/>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DA5050E6-D8F2-4C01-BAD1-222CE3C60254}"/>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EB0F504C-962E-420E-A159-D96C4D9BE8D1}"/>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DFB2E10D-DCD4-4DF2-AE87-A75827D917D6}"/>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32801224-E755-4A8C-9119-75D950DBE922}"/>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3BA9607C-72D4-4212-B44A-056E4F2E8854}"/>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7A53C171-E47E-4EC4-96E5-940B795125A2}"/>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8FCBE367-2047-4033-8334-BC89B9383C2A}"/>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710B7402-BC9D-4AC0-998C-A0390D32AD42}"/>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676A3B06-BDDB-433B-9003-4FF609F0B39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93D0C70A-D3B1-4391-9EB3-5E471A62073E}"/>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9E5A0A1C-5CED-49DD-AB1A-0B17ACCCE8C6}"/>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FF771461-6539-4C09-9E99-24E105CD0DE2}"/>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1BE16DB1-3BFA-4C2A-898E-990FE92530A8}"/>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1190F078-FDA2-42AA-8B13-A846F7B167E4}"/>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110706</xdr:rowOff>
    </xdr:from>
    <xdr:to>
      <xdr:col>24</xdr:col>
      <xdr:colOff>63500</xdr:colOff>
      <xdr:row>98</xdr:row>
      <xdr:rowOff>111316</xdr:rowOff>
    </xdr:to>
    <xdr:cxnSp macro="">
      <xdr:nvCxnSpPr>
        <xdr:cNvPr id="235" name="直線コネクタ 234">
          <a:extLst>
            <a:ext uri="{FF2B5EF4-FFF2-40B4-BE49-F238E27FC236}">
              <a16:creationId xmlns:a16="http://schemas.microsoft.com/office/drawing/2014/main" id="{BBEBE469-C0AB-4F93-A46E-C1E61B282935}"/>
            </a:ext>
          </a:extLst>
        </xdr:cNvPr>
        <xdr:cNvCxnSpPr/>
      </xdr:nvCxnSpPr>
      <xdr:spPr>
        <a:xfrm>
          <a:off x="3797300" y="16912806"/>
          <a:ext cx="8382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253177D6-C36D-4EA7-8D81-BB46CD9C4F08}"/>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79057F5-D97F-4C78-BC09-D6D38963A92F}"/>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110706</xdr:rowOff>
    </xdr:from>
    <xdr:to>
      <xdr:col>19</xdr:col>
      <xdr:colOff>177800</xdr:colOff>
      <xdr:row>98</xdr:row>
      <xdr:rowOff>117990</xdr:rowOff>
    </xdr:to>
    <xdr:cxnSp macro="">
      <xdr:nvCxnSpPr>
        <xdr:cNvPr id="238" name="直線コネクタ 237">
          <a:extLst>
            <a:ext uri="{FF2B5EF4-FFF2-40B4-BE49-F238E27FC236}">
              <a16:creationId xmlns:a16="http://schemas.microsoft.com/office/drawing/2014/main" id="{BE33D0C5-F5EF-4CCE-ABFA-ACB15EFC8C20}"/>
            </a:ext>
          </a:extLst>
        </xdr:cNvPr>
        <xdr:cNvCxnSpPr/>
      </xdr:nvCxnSpPr>
      <xdr:spPr>
        <a:xfrm flipV="1">
          <a:off x="2908300" y="16912806"/>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D7A26FFC-A2EC-46C7-8A61-1F38AE1CA049}"/>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12B5F063-7DCF-4E6A-827A-ED7483FC0551}"/>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117990</xdr:rowOff>
    </xdr:from>
    <xdr:to>
      <xdr:col>15</xdr:col>
      <xdr:colOff>50800</xdr:colOff>
      <xdr:row>98</xdr:row>
      <xdr:rowOff>127234</xdr:rowOff>
    </xdr:to>
    <xdr:cxnSp macro="">
      <xdr:nvCxnSpPr>
        <xdr:cNvPr id="241" name="直線コネクタ 240">
          <a:extLst>
            <a:ext uri="{FF2B5EF4-FFF2-40B4-BE49-F238E27FC236}">
              <a16:creationId xmlns:a16="http://schemas.microsoft.com/office/drawing/2014/main" id="{F8183424-A0F5-47C4-AE19-1D4AD19AB82B}"/>
            </a:ext>
          </a:extLst>
        </xdr:cNvPr>
        <xdr:cNvCxnSpPr/>
      </xdr:nvCxnSpPr>
      <xdr:spPr>
        <a:xfrm flipV="1">
          <a:off x="2019300" y="16920090"/>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F54D525E-D2A7-45CE-BAA5-A8D1D8F5B1B8}"/>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160337</xdr:rowOff>
    </xdr:from>
    <xdr:ext cx="534377" cy="259045"/>
    <xdr:sp macro="" textlink="">
      <xdr:nvSpPr>
        <xdr:cNvPr id="243" name="テキスト ボックス 242">
          <a:extLst>
            <a:ext uri="{FF2B5EF4-FFF2-40B4-BE49-F238E27FC236}">
              <a16:creationId xmlns:a16="http://schemas.microsoft.com/office/drawing/2014/main" id="{34761717-C1C1-4CCE-B475-DCB38577D673}"/>
            </a:ext>
          </a:extLst>
        </xdr:cNvPr>
        <xdr:cNvSpPr txBox="1"/>
      </xdr:nvSpPr>
      <xdr:spPr>
        <a:xfrm>
          <a:off x="2641111" y="1696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127234</xdr:rowOff>
    </xdr:from>
    <xdr:to>
      <xdr:col>10</xdr:col>
      <xdr:colOff>114300</xdr:colOff>
      <xdr:row>98</xdr:row>
      <xdr:rowOff>128403</xdr:rowOff>
    </xdr:to>
    <xdr:cxnSp macro="">
      <xdr:nvCxnSpPr>
        <xdr:cNvPr id="244" name="直線コネクタ 243">
          <a:extLst>
            <a:ext uri="{FF2B5EF4-FFF2-40B4-BE49-F238E27FC236}">
              <a16:creationId xmlns:a16="http://schemas.microsoft.com/office/drawing/2014/main" id="{5144951B-34E1-490E-998B-512F9BC0B781}"/>
            </a:ext>
          </a:extLst>
        </xdr:cNvPr>
        <xdr:cNvCxnSpPr/>
      </xdr:nvCxnSpPr>
      <xdr:spPr>
        <a:xfrm flipV="1">
          <a:off x="1130300" y="16929334"/>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95729</xdr:rowOff>
    </xdr:from>
    <xdr:to>
      <xdr:col>10</xdr:col>
      <xdr:colOff>165100</xdr:colOff>
      <xdr:row>99</xdr:row>
      <xdr:rowOff>25879</xdr:rowOff>
    </xdr:to>
    <xdr:sp macro="" textlink="">
      <xdr:nvSpPr>
        <xdr:cNvPr id="245" name="フローチャート: 判断 244">
          <a:extLst>
            <a:ext uri="{FF2B5EF4-FFF2-40B4-BE49-F238E27FC236}">
              <a16:creationId xmlns:a16="http://schemas.microsoft.com/office/drawing/2014/main" id="{9FFEB2DD-7849-4250-9F4C-0CE8CF9A9288}"/>
            </a:ext>
          </a:extLst>
        </xdr:cNvPr>
        <xdr:cNvSpPr/>
      </xdr:nvSpPr>
      <xdr:spPr>
        <a:xfrm>
          <a:off x="1968500" y="1689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17006</xdr:rowOff>
    </xdr:from>
    <xdr:ext cx="534377" cy="259045"/>
    <xdr:sp macro="" textlink="">
      <xdr:nvSpPr>
        <xdr:cNvPr id="246" name="テキスト ボックス 245">
          <a:extLst>
            <a:ext uri="{FF2B5EF4-FFF2-40B4-BE49-F238E27FC236}">
              <a16:creationId xmlns:a16="http://schemas.microsoft.com/office/drawing/2014/main" id="{280B8D7C-CD9F-474B-AEC9-B86E3BDF2F1E}"/>
            </a:ext>
          </a:extLst>
        </xdr:cNvPr>
        <xdr:cNvSpPr txBox="1"/>
      </xdr:nvSpPr>
      <xdr:spPr>
        <a:xfrm>
          <a:off x="1752111" y="1699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96944</xdr:rowOff>
    </xdr:from>
    <xdr:to>
      <xdr:col>6</xdr:col>
      <xdr:colOff>38100</xdr:colOff>
      <xdr:row>99</xdr:row>
      <xdr:rowOff>27094</xdr:rowOff>
    </xdr:to>
    <xdr:sp macro="" textlink="">
      <xdr:nvSpPr>
        <xdr:cNvPr id="247" name="フローチャート: 判断 246">
          <a:extLst>
            <a:ext uri="{FF2B5EF4-FFF2-40B4-BE49-F238E27FC236}">
              <a16:creationId xmlns:a16="http://schemas.microsoft.com/office/drawing/2014/main" id="{73C2BC46-F4F9-4957-94FF-06C4A85E71BE}"/>
            </a:ext>
          </a:extLst>
        </xdr:cNvPr>
        <xdr:cNvSpPr/>
      </xdr:nvSpPr>
      <xdr:spPr>
        <a:xfrm>
          <a:off x="1079500" y="1689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18221</xdr:rowOff>
    </xdr:from>
    <xdr:ext cx="534377" cy="259045"/>
    <xdr:sp macro="" textlink="">
      <xdr:nvSpPr>
        <xdr:cNvPr id="248" name="テキスト ボックス 247">
          <a:extLst>
            <a:ext uri="{FF2B5EF4-FFF2-40B4-BE49-F238E27FC236}">
              <a16:creationId xmlns:a16="http://schemas.microsoft.com/office/drawing/2014/main" id="{26339D00-3E64-4254-B8F6-F35C2CB19013}"/>
            </a:ext>
          </a:extLst>
        </xdr:cNvPr>
        <xdr:cNvSpPr txBox="1"/>
      </xdr:nvSpPr>
      <xdr:spPr>
        <a:xfrm>
          <a:off x="863111" y="1699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1D4FB71D-C255-424D-A117-19846B188F9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D28E6EC8-EFA7-4155-A65B-AEA0B86DC40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ABD8B509-3EA3-412D-A33D-593C264F75EB}"/>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730FE67A-948C-4EA3-98A3-23AD42EE4BA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2F0FD201-35F2-444A-B237-F783890A7BB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60516</xdr:rowOff>
    </xdr:from>
    <xdr:to>
      <xdr:col>24</xdr:col>
      <xdr:colOff>114300</xdr:colOff>
      <xdr:row>98</xdr:row>
      <xdr:rowOff>162116</xdr:rowOff>
    </xdr:to>
    <xdr:sp macro="" textlink="">
      <xdr:nvSpPr>
        <xdr:cNvPr id="254" name="楕円 253">
          <a:extLst>
            <a:ext uri="{FF2B5EF4-FFF2-40B4-BE49-F238E27FC236}">
              <a16:creationId xmlns:a16="http://schemas.microsoft.com/office/drawing/2014/main" id="{6B26557C-19D4-4B0A-9F17-6E8670C1580D}"/>
            </a:ext>
          </a:extLst>
        </xdr:cNvPr>
        <xdr:cNvSpPr/>
      </xdr:nvSpPr>
      <xdr:spPr>
        <a:xfrm>
          <a:off x="4584700" y="168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24445</xdr:rowOff>
    </xdr:from>
    <xdr:ext cx="534377" cy="259045"/>
    <xdr:sp macro="" textlink="">
      <xdr:nvSpPr>
        <xdr:cNvPr id="255" name="衛生費該当値テキスト">
          <a:extLst>
            <a:ext uri="{FF2B5EF4-FFF2-40B4-BE49-F238E27FC236}">
              <a16:creationId xmlns:a16="http://schemas.microsoft.com/office/drawing/2014/main" id="{FFDFB43E-3001-4C49-97C5-422DEAA94130}"/>
            </a:ext>
          </a:extLst>
        </xdr:cNvPr>
        <xdr:cNvSpPr txBox="1"/>
      </xdr:nvSpPr>
      <xdr:spPr>
        <a:xfrm>
          <a:off x="4686300" y="168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59906</xdr:rowOff>
    </xdr:from>
    <xdr:to>
      <xdr:col>20</xdr:col>
      <xdr:colOff>38100</xdr:colOff>
      <xdr:row>98</xdr:row>
      <xdr:rowOff>161506</xdr:rowOff>
    </xdr:to>
    <xdr:sp macro="" textlink="">
      <xdr:nvSpPr>
        <xdr:cNvPr id="256" name="楕円 255">
          <a:extLst>
            <a:ext uri="{FF2B5EF4-FFF2-40B4-BE49-F238E27FC236}">
              <a16:creationId xmlns:a16="http://schemas.microsoft.com/office/drawing/2014/main" id="{91AA95FC-8A8E-4F24-BDBC-EB5A9CA71851}"/>
            </a:ext>
          </a:extLst>
        </xdr:cNvPr>
        <xdr:cNvSpPr/>
      </xdr:nvSpPr>
      <xdr:spPr>
        <a:xfrm>
          <a:off x="3746500" y="1686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152633</xdr:rowOff>
    </xdr:from>
    <xdr:ext cx="534377" cy="259045"/>
    <xdr:sp macro="" textlink="">
      <xdr:nvSpPr>
        <xdr:cNvPr id="257" name="テキスト ボックス 256">
          <a:extLst>
            <a:ext uri="{FF2B5EF4-FFF2-40B4-BE49-F238E27FC236}">
              <a16:creationId xmlns:a16="http://schemas.microsoft.com/office/drawing/2014/main" id="{C76A8131-0681-4412-9706-87FF0408C7C1}"/>
            </a:ext>
          </a:extLst>
        </xdr:cNvPr>
        <xdr:cNvSpPr txBox="1"/>
      </xdr:nvSpPr>
      <xdr:spPr>
        <a:xfrm>
          <a:off x="3530111" y="16954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67190</xdr:rowOff>
    </xdr:from>
    <xdr:to>
      <xdr:col>15</xdr:col>
      <xdr:colOff>101600</xdr:colOff>
      <xdr:row>98</xdr:row>
      <xdr:rowOff>168790</xdr:rowOff>
    </xdr:to>
    <xdr:sp macro="" textlink="">
      <xdr:nvSpPr>
        <xdr:cNvPr id="258" name="楕円 257">
          <a:extLst>
            <a:ext uri="{FF2B5EF4-FFF2-40B4-BE49-F238E27FC236}">
              <a16:creationId xmlns:a16="http://schemas.microsoft.com/office/drawing/2014/main" id="{104177C6-499B-4377-B455-552F7D5F3DF6}"/>
            </a:ext>
          </a:extLst>
        </xdr:cNvPr>
        <xdr:cNvSpPr/>
      </xdr:nvSpPr>
      <xdr:spPr>
        <a:xfrm>
          <a:off x="2857500" y="168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13867</xdr:rowOff>
    </xdr:from>
    <xdr:ext cx="534377" cy="259045"/>
    <xdr:sp macro="" textlink="">
      <xdr:nvSpPr>
        <xdr:cNvPr id="259" name="テキスト ボックス 258">
          <a:extLst>
            <a:ext uri="{FF2B5EF4-FFF2-40B4-BE49-F238E27FC236}">
              <a16:creationId xmlns:a16="http://schemas.microsoft.com/office/drawing/2014/main" id="{40C057E2-8732-4233-9072-4785E1EF1AAE}"/>
            </a:ext>
          </a:extLst>
        </xdr:cNvPr>
        <xdr:cNvSpPr txBox="1"/>
      </xdr:nvSpPr>
      <xdr:spPr>
        <a:xfrm>
          <a:off x="2641111" y="1664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76434</xdr:rowOff>
    </xdr:from>
    <xdr:to>
      <xdr:col>10</xdr:col>
      <xdr:colOff>165100</xdr:colOff>
      <xdr:row>99</xdr:row>
      <xdr:rowOff>6584</xdr:rowOff>
    </xdr:to>
    <xdr:sp macro="" textlink="">
      <xdr:nvSpPr>
        <xdr:cNvPr id="260" name="楕円 259">
          <a:extLst>
            <a:ext uri="{FF2B5EF4-FFF2-40B4-BE49-F238E27FC236}">
              <a16:creationId xmlns:a16="http://schemas.microsoft.com/office/drawing/2014/main" id="{D1E74398-E78F-4397-A172-3FA33D7E893B}"/>
            </a:ext>
          </a:extLst>
        </xdr:cNvPr>
        <xdr:cNvSpPr/>
      </xdr:nvSpPr>
      <xdr:spPr>
        <a:xfrm>
          <a:off x="1968500" y="1687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23111</xdr:rowOff>
    </xdr:from>
    <xdr:ext cx="534377" cy="259045"/>
    <xdr:sp macro="" textlink="">
      <xdr:nvSpPr>
        <xdr:cNvPr id="261" name="テキスト ボックス 260">
          <a:extLst>
            <a:ext uri="{FF2B5EF4-FFF2-40B4-BE49-F238E27FC236}">
              <a16:creationId xmlns:a16="http://schemas.microsoft.com/office/drawing/2014/main" id="{29E8F74D-5C80-41C9-B1CE-FAC634FFDC8F}"/>
            </a:ext>
          </a:extLst>
        </xdr:cNvPr>
        <xdr:cNvSpPr txBox="1"/>
      </xdr:nvSpPr>
      <xdr:spPr>
        <a:xfrm>
          <a:off x="1752111" y="1665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77603</xdr:rowOff>
    </xdr:from>
    <xdr:to>
      <xdr:col>6</xdr:col>
      <xdr:colOff>38100</xdr:colOff>
      <xdr:row>99</xdr:row>
      <xdr:rowOff>7753</xdr:rowOff>
    </xdr:to>
    <xdr:sp macro="" textlink="">
      <xdr:nvSpPr>
        <xdr:cNvPr id="262" name="楕円 261">
          <a:extLst>
            <a:ext uri="{FF2B5EF4-FFF2-40B4-BE49-F238E27FC236}">
              <a16:creationId xmlns:a16="http://schemas.microsoft.com/office/drawing/2014/main" id="{9230895F-CFBE-48F2-B6F2-FD2B9FBD0FC1}"/>
            </a:ext>
          </a:extLst>
        </xdr:cNvPr>
        <xdr:cNvSpPr/>
      </xdr:nvSpPr>
      <xdr:spPr>
        <a:xfrm>
          <a:off x="1079500" y="1687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24280</xdr:rowOff>
    </xdr:from>
    <xdr:ext cx="534377" cy="259045"/>
    <xdr:sp macro="" textlink="">
      <xdr:nvSpPr>
        <xdr:cNvPr id="263" name="テキスト ボックス 262">
          <a:extLst>
            <a:ext uri="{FF2B5EF4-FFF2-40B4-BE49-F238E27FC236}">
              <a16:creationId xmlns:a16="http://schemas.microsoft.com/office/drawing/2014/main" id="{3D2A38F1-04F4-4E05-A783-C7F7150AD410}"/>
            </a:ext>
          </a:extLst>
        </xdr:cNvPr>
        <xdr:cNvSpPr txBox="1"/>
      </xdr:nvSpPr>
      <xdr:spPr>
        <a:xfrm>
          <a:off x="863111" y="1665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E7B6FFD0-259B-4C52-8A6C-F7DB698C683A}"/>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99D3AC34-7473-477C-959A-57BF77941BC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7B9AF27D-849B-4B96-9AB5-95A3799BE4DF}"/>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935FB3AE-A17B-45A8-8699-3C32BC5F429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A7750CFA-665E-4D71-A918-0C409DF378F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26BA1DBA-705B-4F75-B581-243BFDECD3DC}"/>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56C2F9F9-DE9B-46FD-BAF4-B9AC0B0C8F08}"/>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2DA9F0A2-0AD8-4E2E-A1C3-3016B363074F}"/>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58967B48-24AA-4BF8-ADD5-F98E8A2F126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AD22C9FF-363D-4356-B90F-040C58A10B8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3D3163C5-5B94-4F81-9EDC-CD233E91DA93}"/>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1D2A1B1E-B849-4B09-9532-6DFB4905E146}"/>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CB22978D-E110-46A1-874A-279A74809C63}"/>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9BD7C3C3-E0E9-479B-9AE4-A6CEA9AAC42B}"/>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F15C01F7-4DD4-4705-9DBD-5270C8BE6F29}"/>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FF5E13E7-9929-47B3-A777-CCAD3C81C2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8C17EB8E-32E8-4CB8-A0D4-6AF12D45A4DD}"/>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233463AF-409A-4A53-AFA3-BA558B336416}"/>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6D3F7B58-8858-4B50-823F-ED779D3B24B5}"/>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ABA9B70F-7102-4E96-AA50-7AAFF8915299}"/>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E699D01E-86AC-45A2-AADC-D0774FA321A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C41A170E-2A02-4651-ABE8-92C9F979D1D5}"/>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53BEC26B-EF8C-40D8-9FE3-242D772C868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C24DEDF9-CFF0-46E9-8D8B-D5A0CC31E973}"/>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1BFA32C2-FC27-44D0-A665-F52651276284}"/>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7CC9FCA4-DB4B-4BE3-8B48-567316125824}"/>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87213</xdr:rowOff>
    </xdr:from>
    <xdr:to>
      <xdr:col>55</xdr:col>
      <xdr:colOff>0</xdr:colOff>
      <xdr:row>38</xdr:row>
      <xdr:rowOff>87945</xdr:rowOff>
    </xdr:to>
    <xdr:cxnSp macro="">
      <xdr:nvCxnSpPr>
        <xdr:cNvPr id="290" name="直線コネクタ 289">
          <a:extLst>
            <a:ext uri="{FF2B5EF4-FFF2-40B4-BE49-F238E27FC236}">
              <a16:creationId xmlns:a16="http://schemas.microsoft.com/office/drawing/2014/main" id="{505F74DB-2052-4130-97C4-A0BE78E5FED6}"/>
            </a:ext>
          </a:extLst>
        </xdr:cNvPr>
        <xdr:cNvCxnSpPr/>
      </xdr:nvCxnSpPr>
      <xdr:spPr>
        <a:xfrm>
          <a:off x="9639300" y="6602313"/>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21150</xdr:rowOff>
    </xdr:from>
    <xdr:ext cx="469744" cy="259045"/>
    <xdr:sp macro="" textlink="">
      <xdr:nvSpPr>
        <xdr:cNvPr id="291" name="労働費平均値テキスト">
          <a:extLst>
            <a:ext uri="{FF2B5EF4-FFF2-40B4-BE49-F238E27FC236}">
              <a16:creationId xmlns:a16="http://schemas.microsoft.com/office/drawing/2014/main" id="{211E6D93-1EDD-43AA-98DE-70A40A1B41C5}"/>
            </a:ext>
          </a:extLst>
        </xdr:cNvPr>
        <xdr:cNvSpPr txBox="1"/>
      </xdr:nvSpPr>
      <xdr:spPr>
        <a:xfrm>
          <a:off x="10528300" y="653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9EDF7C37-9206-4DD8-9514-A8B27E13185E}"/>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87213</xdr:rowOff>
    </xdr:from>
    <xdr:to>
      <xdr:col>50</xdr:col>
      <xdr:colOff>114300</xdr:colOff>
      <xdr:row>38</xdr:row>
      <xdr:rowOff>123972</xdr:rowOff>
    </xdr:to>
    <xdr:cxnSp macro="">
      <xdr:nvCxnSpPr>
        <xdr:cNvPr id="293" name="直線コネクタ 292">
          <a:extLst>
            <a:ext uri="{FF2B5EF4-FFF2-40B4-BE49-F238E27FC236}">
              <a16:creationId xmlns:a16="http://schemas.microsoft.com/office/drawing/2014/main" id="{5937C2E2-4073-409D-B8A3-EC643767916F}"/>
            </a:ext>
          </a:extLst>
        </xdr:cNvPr>
        <xdr:cNvCxnSpPr/>
      </xdr:nvCxnSpPr>
      <xdr:spPr>
        <a:xfrm flipV="1">
          <a:off x="8750300" y="6602313"/>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9B06737C-29D2-493C-9FB2-37E65C04AA5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143725</xdr:rowOff>
    </xdr:from>
    <xdr:ext cx="378565" cy="259045"/>
    <xdr:sp macro="" textlink="">
      <xdr:nvSpPr>
        <xdr:cNvPr id="295" name="テキスト ボックス 294">
          <a:extLst>
            <a:ext uri="{FF2B5EF4-FFF2-40B4-BE49-F238E27FC236}">
              <a16:creationId xmlns:a16="http://schemas.microsoft.com/office/drawing/2014/main" id="{F9F70BB3-3B88-414A-A73A-3C6E5BE5E493}"/>
            </a:ext>
          </a:extLst>
        </xdr:cNvPr>
        <xdr:cNvSpPr txBox="1"/>
      </xdr:nvSpPr>
      <xdr:spPr>
        <a:xfrm>
          <a:off x="9450017" y="6658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91511</xdr:rowOff>
    </xdr:from>
    <xdr:to>
      <xdr:col>45</xdr:col>
      <xdr:colOff>177800</xdr:colOff>
      <xdr:row>38</xdr:row>
      <xdr:rowOff>123972</xdr:rowOff>
    </xdr:to>
    <xdr:cxnSp macro="">
      <xdr:nvCxnSpPr>
        <xdr:cNvPr id="296" name="直線コネクタ 295">
          <a:extLst>
            <a:ext uri="{FF2B5EF4-FFF2-40B4-BE49-F238E27FC236}">
              <a16:creationId xmlns:a16="http://schemas.microsoft.com/office/drawing/2014/main" id="{071A48AB-D12E-4829-8B73-97FF5C60A0AC}"/>
            </a:ext>
          </a:extLst>
        </xdr:cNvPr>
        <xdr:cNvCxnSpPr/>
      </xdr:nvCxnSpPr>
      <xdr:spPr>
        <a:xfrm>
          <a:off x="7861300" y="6606611"/>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89BDBE27-4B5C-4D4D-97CA-E87998448D4F}"/>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37538F85-2534-488A-96F4-52892F89C3FC}"/>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91511</xdr:rowOff>
    </xdr:from>
    <xdr:to>
      <xdr:col>41</xdr:col>
      <xdr:colOff>50800</xdr:colOff>
      <xdr:row>38</xdr:row>
      <xdr:rowOff>92654</xdr:rowOff>
    </xdr:to>
    <xdr:cxnSp macro="">
      <xdr:nvCxnSpPr>
        <xdr:cNvPr id="299" name="直線コネクタ 298">
          <a:extLst>
            <a:ext uri="{FF2B5EF4-FFF2-40B4-BE49-F238E27FC236}">
              <a16:creationId xmlns:a16="http://schemas.microsoft.com/office/drawing/2014/main" id="{433CAF92-6780-43CA-93C1-9998ED3366EF}"/>
            </a:ext>
          </a:extLst>
        </xdr:cNvPr>
        <xdr:cNvCxnSpPr/>
      </xdr:nvCxnSpPr>
      <xdr:spPr>
        <a:xfrm flipV="1">
          <a:off x="6972300" y="66066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62154</xdr:rowOff>
    </xdr:from>
    <xdr:to>
      <xdr:col>41</xdr:col>
      <xdr:colOff>101600</xdr:colOff>
      <xdr:row>38</xdr:row>
      <xdr:rowOff>163754</xdr:rowOff>
    </xdr:to>
    <xdr:sp macro="" textlink="">
      <xdr:nvSpPr>
        <xdr:cNvPr id="300" name="フローチャート: 判断 299">
          <a:extLst>
            <a:ext uri="{FF2B5EF4-FFF2-40B4-BE49-F238E27FC236}">
              <a16:creationId xmlns:a16="http://schemas.microsoft.com/office/drawing/2014/main" id="{CFFCCBE6-B9B8-46FB-9F3B-AF64E24E7BAF}"/>
            </a:ext>
          </a:extLst>
        </xdr:cNvPr>
        <xdr:cNvSpPr/>
      </xdr:nvSpPr>
      <xdr:spPr>
        <a:xfrm>
          <a:off x="7810500" y="657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154881</xdr:rowOff>
    </xdr:from>
    <xdr:ext cx="378565" cy="259045"/>
    <xdr:sp macro="" textlink="">
      <xdr:nvSpPr>
        <xdr:cNvPr id="301" name="テキスト ボックス 300">
          <a:extLst>
            <a:ext uri="{FF2B5EF4-FFF2-40B4-BE49-F238E27FC236}">
              <a16:creationId xmlns:a16="http://schemas.microsoft.com/office/drawing/2014/main" id="{7F41B794-416C-4FC8-B3B1-03B4CACFE0AE}"/>
            </a:ext>
          </a:extLst>
        </xdr:cNvPr>
        <xdr:cNvSpPr txBox="1"/>
      </xdr:nvSpPr>
      <xdr:spPr>
        <a:xfrm>
          <a:off x="7672017" y="6669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58359</xdr:rowOff>
    </xdr:from>
    <xdr:to>
      <xdr:col>36</xdr:col>
      <xdr:colOff>165100</xdr:colOff>
      <xdr:row>38</xdr:row>
      <xdr:rowOff>159959</xdr:rowOff>
    </xdr:to>
    <xdr:sp macro="" textlink="">
      <xdr:nvSpPr>
        <xdr:cNvPr id="302" name="フローチャート: 判断 301">
          <a:extLst>
            <a:ext uri="{FF2B5EF4-FFF2-40B4-BE49-F238E27FC236}">
              <a16:creationId xmlns:a16="http://schemas.microsoft.com/office/drawing/2014/main" id="{9BFB172F-A51A-4402-926F-C67124D3B8F4}"/>
            </a:ext>
          </a:extLst>
        </xdr:cNvPr>
        <xdr:cNvSpPr/>
      </xdr:nvSpPr>
      <xdr:spPr>
        <a:xfrm>
          <a:off x="6921500" y="657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151086</xdr:rowOff>
    </xdr:from>
    <xdr:ext cx="378565" cy="259045"/>
    <xdr:sp macro="" textlink="">
      <xdr:nvSpPr>
        <xdr:cNvPr id="303" name="テキスト ボックス 302">
          <a:extLst>
            <a:ext uri="{FF2B5EF4-FFF2-40B4-BE49-F238E27FC236}">
              <a16:creationId xmlns:a16="http://schemas.microsoft.com/office/drawing/2014/main" id="{37C3B2BA-ED17-4633-A6D8-8D07C3A8D799}"/>
            </a:ext>
          </a:extLst>
        </xdr:cNvPr>
        <xdr:cNvSpPr txBox="1"/>
      </xdr:nvSpPr>
      <xdr:spPr>
        <a:xfrm>
          <a:off x="6783017" y="6666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CFE95288-0B68-4D25-A2D2-B2003AF11256}"/>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267831C6-5AF7-4A3A-8D0C-569B7F9AD5E9}"/>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A36BB24E-7646-45E8-BD70-D08CA8BE7E9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3A0C018F-2080-4608-8429-14DFFD8C02D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F85A05E6-AD58-401F-9B32-41A0A0C9EBD7}"/>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37145</xdr:rowOff>
    </xdr:from>
    <xdr:to>
      <xdr:col>55</xdr:col>
      <xdr:colOff>50800</xdr:colOff>
      <xdr:row>38</xdr:row>
      <xdr:rowOff>138745</xdr:rowOff>
    </xdr:to>
    <xdr:sp macro="" textlink="">
      <xdr:nvSpPr>
        <xdr:cNvPr id="309" name="楕円 308">
          <a:extLst>
            <a:ext uri="{FF2B5EF4-FFF2-40B4-BE49-F238E27FC236}">
              <a16:creationId xmlns:a16="http://schemas.microsoft.com/office/drawing/2014/main" id="{7ADDA1EB-2F24-48CA-874A-838CE9D3C1FB}"/>
            </a:ext>
          </a:extLst>
        </xdr:cNvPr>
        <xdr:cNvSpPr/>
      </xdr:nvSpPr>
      <xdr:spPr>
        <a:xfrm>
          <a:off x="10426700" y="65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167972</xdr:rowOff>
    </xdr:from>
    <xdr:ext cx="469744" cy="259045"/>
    <xdr:sp macro="" textlink="">
      <xdr:nvSpPr>
        <xdr:cNvPr id="310" name="労働費該当値テキスト">
          <a:extLst>
            <a:ext uri="{FF2B5EF4-FFF2-40B4-BE49-F238E27FC236}">
              <a16:creationId xmlns:a16="http://schemas.microsoft.com/office/drawing/2014/main" id="{3151F243-CC98-4A9C-9199-AABDE5051DD9}"/>
            </a:ext>
          </a:extLst>
        </xdr:cNvPr>
        <xdr:cNvSpPr txBox="1"/>
      </xdr:nvSpPr>
      <xdr:spPr>
        <a:xfrm>
          <a:off x="10528300" y="634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36413</xdr:rowOff>
    </xdr:from>
    <xdr:to>
      <xdr:col>50</xdr:col>
      <xdr:colOff>165100</xdr:colOff>
      <xdr:row>38</xdr:row>
      <xdr:rowOff>138013</xdr:rowOff>
    </xdr:to>
    <xdr:sp macro="" textlink="">
      <xdr:nvSpPr>
        <xdr:cNvPr id="311" name="楕円 310">
          <a:extLst>
            <a:ext uri="{FF2B5EF4-FFF2-40B4-BE49-F238E27FC236}">
              <a16:creationId xmlns:a16="http://schemas.microsoft.com/office/drawing/2014/main" id="{7288DD28-8EE5-4572-91AD-6457E41CE318}"/>
            </a:ext>
          </a:extLst>
        </xdr:cNvPr>
        <xdr:cNvSpPr/>
      </xdr:nvSpPr>
      <xdr:spPr>
        <a:xfrm>
          <a:off x="9588500" y="65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154540</xdr:rowOff>
    </xdr:from>
    <xdr:ext cx="469744" cy="259045"/>
    <xdr:sp macro="" textlink="">
      <xdr:nvSpPr>
        <xdr:cNvPr id="312" name="テキスト ボックス 311">
          <a:extLst>
            <a:ext uri="{FF2B5EF4-FFF2-40B4-BE49-F238E27FC236}">
              <a16:creationId xmlns:a16="http://schemas.microsoft.com/office/drawing/2014/main" id="{EF2BBC88-AF64-45E5-84D5-509C981211D4}"/>
            </a:ext>
          </a:extLst>
        </xdr:cNvPr>
        <xdr:cNvSpPr txBox="1"/>
      </xdr:nvSpPr>
      <xdr:spPr>
        <a:xfrm>
          <a:off x="9404428" y="632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73172</xdr:rowOff>
    </xdr:from>
    <xdr:to>
      <xdr:col>46</xdr:col>
      <xdr:colOff>38100</xdr:colOff>
      <xdr:row>39</xdr:row>
      <xdr:rowOff>3322</xdr:rowOff>
    </xdr:to>
    <xdr:sp macro="" textlink="">
      <xdr:nvSpPr>
        <xdr:cNvPr id="313" name="楕円 312">
          <a:extLst>
            <a:ext uri="{FF2B5EF4-FFF2-40B4-BE49-F238E27FC236}">
              <a16:creationId xmlns:a16="http://schemas.microsoft.com/office/drawing/2014/main" id="{C0365BC6-06DD-4AF4-A07F-32C7B873D17C}"/>
            </a:ext>
          </a:extLst>
        </xdr:cNvPr>
        <xdr:cNvSpPr/>
      </xdr:nvSpPr>
      <xdr:spPr>
        <a:xfrm>
          <a:off x="8699500" y="658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165899</xdr:rowOff>
    </xdr:from>
    <xdr:ext cx="378565" cy="259045"/>
    <xdr:sp macro="" textlink="">
      <xdr:nvSpPr>
        <xdr:cNvPr id="314" name="テキスト ボックス 313">
          <a:extLst>
            <a:ext uri="{FF2B5EF4-FFF2-40B4-BE49-F238E27FC236}">
              <a16:creationId xmlns:a16="http://schemas.microsoft.com/office/drawing/2014/main" id="{216C02CA-5819-45A2-AC0F-D34B78CBC1C7}"/>
            </a:ext>
          </a:extLst>
        </xdr:cNvPr>
        <xdr:cNvSpPr txBox="1"/>
      </xdr:nvSpPr>
      <xdr:spPr>
        <a:xfrm>
          <a:off x="8561017" y="668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40711</xdr:rowOff>
    </xdr:from>
    <xdr:to>
      <xdr:col>41</xdr:col>
      <xdr:colOff>101600</xdr:colOff>
      <xdr:row>38</xdr:row>
      <xdr:rowOff>142311</xdr:rowOff>
    </xdr:to>
    <xdr:sp macro="" textlink="">
      <xdr:nvSpPr>
        <xdr:cNvPr id="315" name="楕円 314">
          <a:extLst>
            <a:ext uri="{FF2B5EF4-FFF2-40B4-BE49-F238E27FC236}">
              <a16:creationId xmlns:a16="http://schemas.microsoft.com/office/drawing/2014/main" id="{7DE1AFB8-194F-478A-BAA1-57C406C4FD7B}"/>
            </a:ext>
          </a:extLst>
        </xdr:cNvPr>
        <xdr:cNvSpPr/>
      </xdr:nvSpPr>
      <xdr:spPr>
        <a:xfrm>
          <a:off x="7810500" y="655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158838</xdr:rowOff>
    </xdr:from>
    <xdr:ext cx="469744" cy="259045"/>
    <xdr:sp macro="" textlink="">
      <xdr:nvSpPr>
        <xdr:cNvPr id="316" name="テキスト ボックス 315">
          <a:extLst>
            <a:ext uri="{FF2B5EF4-FFF2-40B4-BE49-F238E27FC236}">
              <a16:creationId xmlns:a16="http://schemas.microsoft.com/office/drawing/2014/main" id="{80F2F7D3-6E58-4471-9C73-0012FC41070B}"/>
            </a:ext>
          </a:extLst>
        </xdr:cNvPr>
        <xdr:cNvSpPr txBox="1"/>
      </xdr:nvSpPr>
      <xdr:spPr>
        <a:xfrm>
          <a:off x="7626428" y="633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41854</xdr:rowOff>
    </xdr:from>
    <xdr:to>
      <xdr:col>36</xdr:col>
      <xdr:colOff>165100</xdr:colOff>
      <xdr:row>38</xdr:row>
      <xdr:rowOff>143454</xdr:rowOff>
    </xdr:to>
    <xdr:sp macro="" textlink="">
      <xdr:nvSpPr>
        <xdr:cNvPr id="317" name="楕円 316">
          <a:extLst>
            <a:ext uri="{FF2B5EF4-FFF2-40B4-BE49-F238E27FC236}">
              <a16:creationId xmlns:a16="http://schemas.microsoft.com/office/drawing/2014/main" id="{E3EAF7EF-B9E0-48E7-9B46-3786A7A942A1}"/>
            </a:ext>
          </a:extLst>
        </xdr:cNvPr>
        <xdr:cNvSpPr/>
      </xdr:nvSpPr>
      <xdr:spPr>
        <a:xfrm>
          <a:off x="6921500" y="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159981</xdr:rowOff>
    </xdr:from>
    <xdr:ext cx="469744" cy="259045"/>
    <xdr:sp macro="" textlink="">
      <xdr:nvSpPr>
        <xdr:cNvPr id="318" name="テキスト ボックス 317">
          <a:extLst>
            <a:ext uri="{FF2B5EF4-FFF2-40B4-BE49-F238E27FC236}">
              <a16:creationId xmlns:a16="http://schemas.microsoft.com/office/drawing/2014/main" id="{193DC292-C604-4FAA-B492-93BFBEFB9F8A}"/>
            </a:ext>
          </a:extLst>
        </xdr:cNvPr>
        <xdr:cNvSpPr txBox="1"/>
      </xdr:nvSpPr>
      <xdr:spPr>
        <a:xfrm>
          <a:off x="6737428" y="633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A5EB435D-E593-4366-8CB9-8591247FAC5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3F94DF98-C430-4114-9C10-5611E73066F3}"/>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FE175AB-24AE-48DD-9329-BBCD56FAF184}"/>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10B8D934-B557-4DE5-B783-CD4F64C1A474}"/>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B0E8DEFC-9EAE-4695-B5EA-B49FB48D78DB}"/>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29539706-6FAC-4521-AED7-CDB34143C331}"/>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3F88A881-3035-435C-B819-5267A62C3338}"/>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CF786075-FA5B-44DC-A988-258B04163448}"/>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640F6A78-AB63-4F6D-A311-B1F4B1A62D15}"/>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BF46198C-02E9-44F8-8D1A-738F4884970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2D926C1A-031B-49DE-BC25-CF66A7D3D7E4}"/>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CD484B1E-2289-44F1-BF57-9741155C5898}"/>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7B3E3B13-EB7C-4F5E-A07C-AB0BE4F52284}"/>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6EC6690-0D1B-4398-AECE-6F4E9800C01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69E104A4-5DC7-4AAD-A30A-6874F6A0042E}"/>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6C3C8FC6-F265-4484-A7E9-E14A6F3E83AF}"/>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7CA14992-2290-4EDB-B0E7-AD04625144AD}"/>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E8A3B84E-6BC2-4924-85D9-5124B52BE8B9}"/>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2274667A-9D60-4343-9659-99A7D1B80C3A}"/>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C997D5DF-E987-4182-A162-3ADE293E3EF2}"/>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B8480B4F-CDB3-4E83-9753-8CC21AA2D9A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702FCB2B-5F00-4A55-84DC-56AD0B6E7ED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6BFA4404-D58A-401F-94FA-31251C8E5596}"/>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C368293-82EE-4F25-BA55-16467356A0A1}"/>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5D248B2C-B464-4839-978A-F8C29340A9E2}"/>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1FEAB3D7-BB28-4CA0-B96E-54781D879727}"/>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4A81B2B2-9957-41C4-82D5-C730347A702D}"/>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D301E590-AA11-4B7C-B535-EE9D88AFD7FE}"/>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150475</xdr:rowOff>
    </xdr:from>
    <xdr:to>
      <xdr:col>55</xdr:col>
      <xdr:colOff>0</xdr:colOff>
      <xdr:row>58</xdr:row>
      <xdr:rowOff>154053</xdr:rowOff>
    </xdr:to>
    <xdr:cxnSp macro="">
      <xdr:nvCxnSpPr>
        <xdr:cNvPr id="347" name="直線コネクタ 346">
          <a:extLst>
            <a:ext uri="{FF2B5EF4-FFF2-40B4-BE49-F238E27FC236}">
              <a16:creationId xmlns:a16="http://schemas.microsoft.com/office/drawing/2014/main" id="{08585809-418E-446C-8026-AD4FFA3B6045}"/>
            </a:ext>
          </a:extLst>
        </xdr:cNvPr>
        <xdr:cNvCxnSpPr/>
      </xdr:nvCxnSpPr>
      <xdr:spPr>
        <a:xfrm flipV="1">
          <a:off x="9639300" y="10094575"/>
          <a:ext cx="838200" cy="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6453</xdr:rowOff>
    </xdr:from>
    <xdr:ext cx="534377" cy="259045"/>
    <xdr:sp macro="" textlink="">
      <xdr:nvSpPr>
        <xdr:cNvPr id="348" name="農林水産業費平均値テキスト">
          <a:extLst>
            <a:ext uri="{FF2B5EF4-FFF2-40B4-BE49-F238E27FC236}">
              <a16:creationId xmlns:a16="http://schemas.microsoft.com/office/drawing/2014/main" id="{309C9496-F3A5-40D3-AD48-2AFC2B1C8A40}"/>
            </a:ext>
          </a:extLst>
        </xdr:cNvPr>
        <xdr:cNvSpPr txBox="1"/>
      </xdr:nvSpPr>
      <xdr:spPr>
        <a:xfrm>
          <a:off x="10528300" y="9779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B512D9D1-0890-40D7-B921-746213FB08D7}"/>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154053</xdr:rowOff>
    </xdr:from>
    <xdr:to>
      <xdr:col>50</xdr:col>
      <xdr:colOff>114300</xdr:colOff>
      <xdr:row>58</xdr:row>
      <xdr:rowOff>154140</xdr:rowOff>
    </xdr:to>
    <xdr:cxnSp macro="">
      <xdr:nvCxnSpPr>
        <xdr:cNvPr id="350" name="直線コネクタ 349">
          <a:extLst>
            <a:ext uri="{FF2B5EF4-FFF2-40B4-BE49-F238E27FC236}">
              <a16:creationId xmlns:a16="http://schemas.microsoft.com/office/drawing/2014/main" id="{19B41E41-271F-4A2E-8BD0-916A756CAB4F}"/>
            </a:ext>
          </a:extLst>
        </xdr:cNvPr>
        <xdr:cNvCxnSpPr/>
      </xdr:nvCxnSpPr>
      <xdr:spPr>
        <a:xfrm flipV="1">
          <a:off x="8750300" y="10098153"/>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DCEA507-C212-49D5-9D0B-94BEEF0692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44C357E6-D544-4E6E-B31D-55BD3C3E18AE}"/>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154140</xdr:rowOff>
    </xdr:from>
    <xdr:to>
      <xdr:col>45</xdr:col>
      <xdr:colOff>177800</xdr:colOff>
      <xdr:row>58</xdr:row>
      <xdr:rowOff>157066</xdr:rowOff>
    </xdr:to>
    <xdr:cxnSp macro="">
      <xdr:nvCxnSpPr>
        <xdr:cNvPr id="353" name="直線コネクタ 352">
          <a:extLst>
            <a:ext uri="{FF2B5EF4-FFF2-40B4-BE49-F238E27FC236}">
              <a16:creationId xmlns:a16="http://schemas.microsoft.com/office/drawing/2014/main" id="{FA9240A5-C576-4194-8F44-93FB06E37AC8}"/>
            </a:ext>
          </a:extLst>
        </xdr:cNvPr>
        <xdr:cNvCxnSpPr/>
      </xdr:nvCxnSpPr>
      <xdr:spPr>
        <a:xfrm flipV="1">
          <a:off x="7861300" y="10098240"/>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97796E9E-F268-4108-BB04-CD2D8C04F735}"/>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7A5CC762-5B1D-4D0F-9D65-BBB59E2C54FC}"/>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157066</xdr:rowOff>
    </xdr:from>
    <xdr:to>
      <xdr:col>41</xdr:col>
      <xdr:colOff>50800</xdr:colOff>
      <xdr:row>58</xdr:row>
      <xdr:rowOff>165337</xdr:rowOff>
    </xdr:to>
    <xdr:cxnSp macro="">
      <xdr:nvCxnSpPr>
        <xdr:cNvPr id="356" name="直線コネクタ 355">
          <a:extLst>
            <a:ext uri="{FF2B5EF4-FFF2-40B4-BE49-F238E27FC236}">
              <a16:creationId xmlns:a16="http://schemas.microsoft.com/office/drawing/2014/main" id="{614EF027-ED93-42ED-AE51-C2B4D8044AEB}"/>
            </a:ext>
          </a:extLst>
        </xdr:cNvPr>
        <xdr:cNvCxnSpPr/>
      </xdr:nvCxnSpPr>
      <xdr:spPr>
        <a:xfrm flipV="1">
          <a:off x="6972300" y="10101166"/>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55033</xdr:rowOff>
    </xdr:from>
    <xdr:to>
      <xdr:col>41</xdr:col>
      <xdr:colOff>101600</xdr:colOff>
      <xdr:row>58</xdr:row>
      <xdr:rowOff>156633</xdr:rowOff>
    </xdr:to>
    <xdr:sp macro="" textlink="">
      <xdr:nvSpPr>
        <xdr:cNvPr id="357" name="フローチャート: 判断 356">
          <a:extLst>
            <a:ext uri="{FF2B5EF4-FFF2-40B4-BE49-F238E27FC236}">
              <a16:creationId xmlns:a16="http://schemas.microsoft.com/office/drawing/2014/main" id="{34B049CE-C4CE-41AF-947F-4F5C40D6A6B4}"/>
            </a:ext>
          </a:extLst>
        </xdr:cNvPr>
        <xdr:cNvSpPr/>
      </xdr:nvSpPr>
      <xdr:spPr>
        <a:xfrm>
          <a:off x="7810500" y="99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1710</xdr:rowOff>
    </xdr:from>
    <xdr:ext cx="534377" cy="259045"/>
    <xdr:sp macro="" textlink="">
      <xdr:nvSpPr>
        <xdr:cNvPr id="358" name="テキスト ボックス 357">
          <a:extLst>
            <a:ext uri="{FF2B5EF4-FFF2-40B4-BE49-F238E27FC236}">
              <a16:creationId xmlns:a16="http://schemas.microsoft.com/office/drawing/2014/main" id="{675A652E-497E-4D53-804F-4BFD6614E450}"/>
            </a:ext>
          </a:extLst>
        </xdr:cNvPr>
        <xdr:cNvSpPr txBox="1"/>
      </xdr:nvSpPr>
      <xdr:spPr>
        <a:xfrm>
          <a:off x="7594111" y="97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56130</xdr:rowOff>
    </xdr:from>
    <xdr:to>
      <xdr:col>36</xdr:col>
      <xdr:colOff>165100</xdr:colOff>
      <xdr:row>58</xdr:row>
      <xdr:rowOff>157730</xdr:rowOff>
    </xdr:to>
    <xdr:sp macro="" textlink="">
      <xdr:nvSpPr>
        <xdr:cNvPr id="359" name="フローチャート: 判断 358">
          <a:extLst>
            <a:ext uri="{FF2B5EF4-FFF2-40B4-BE49-F238E27FC236}">
              <a16:creationId xmlns:a16="http://schemas.microsoft.com/office/drawing/2014/main" id="{BC527480-E444-4B42-80A2-609F85ECA946}"/>
            </a:ext>
          </a:extLst>
        </xdr:cNvPr>
        <xdr:cNvSpPr/>
      </xdr:nvSpPr>
      <xdr:spPr>
        <a:xfrm>
          <a:off x="6921500" y="1000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2807</xdr:rowOff>
    </xdr:from>
    <xdr:ext cx="534377" cy="259045"/>
    <xdr:sp macro="" textlink="">
      <xdr:nvSpPr>
        <xdr:cNvPr id="360" name="テキスト ボックス 359">
          <a:extLst>
            <a:ext uri="{FF2B5EF4-FFF2-40B4-BE49-F238E27FC236}">
              <a16:creationId xmlns:a16="http://schemas.microsoft.com/office/drawing/2014/main" id="{14C093E4-52DB-4D9B-B9B2-EC669F6E2A4E}"/>
            </a:ext>
          </a:extLst>
        </xdr:cNvPr>
        <xdr:cNvSpPr txBox="1"/>
      </xdr:nvSpPr>
      <xdr:spPr>
        <a:xfrm>
          <a:off x="6705111" y="977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F1A71A88-8F1A-4FB2-9F78-0EB770F437A3}"/>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CAEE0D15-6287-4830-A417-2038E7B3ED3E}"/>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ACFAF8C6-75BE-49F7-8191-2CD865C7C92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41017460-AF33-4D50-9B33-9D6058FB7E3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5BD639F8-FFC1-4AB5-AC53-9C13760DAD12}"/>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99675</xdr:rowOff>
    </xdr:from>
    <xdr:to>
      <xdr:col>55</xdr:col>
      <xdr:colOff>50800</xdr:colOff>
      <xdr:row>59</xdr:row>
      <xdr:rowOff>29825</xdr:rowOff>
    </xdr:to>
    <xdr:sp macro="" textlink="">
      <xdr:nvSpPr>
        <xdr:cNvPr id="366" name="楕円 365">
          <a:extLst>
            <a:ext uri="{FF2B5EF4-FFF2-40B4-BE49-F238E27FC236}">
              <a16:creationId xmlns:a16="http://schemas.microsoft.com/office/drawing/2014/main" id="{59D7B9CA-0553-4A4A-9AB0-FB801D56440F}"/>
            </a:ext>
          </a:extLst>
        </xdr:cNvPr>
        <xdr:cNvSpPr/>
      </xdr:nvSpPr>
      <xdr:spPr>
        <a:xfrm>
          <a:off x="10426700" y="100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14602</xdr:rowOff>
    </xdr:from>
    <xdr:ext cx="534377" cy="259045"/>
    <xdr:sp macro="" textlink="">
      <xdr:nvSpPr>
        <xdr:cNvPr id="367" name="農林水産業費該当値テキスト">
          <a:extLst>
            <a:ext uri="{FF2B5EF4-FFF2-40B4-BE49-F238E27FC236}">
              <a16:creationId xmlns:a16="http://schemas.microsoft.com/office/drawing/2014/main" id="{C7CD7085-DF74-438E-AB5B-91804B7AC5C5}"/>
            </a:ext>
          </a:extLst>
        </xdr:cNvPr>
        <xdr:cNvSpPr txBox="1"/>
      </xdr:nvSpPr>
      <xdr:spPr>
        <a:xfrm>
          <a:off x="10528300" y="995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103253</xdr:rowOff>
    </xdr:from>
    <xdr:to>
      <xdr:col>50</xdr:col>
      <xdr:colOff>165100</xdr:colOff>
      <xdr:row>59</xdr:row>
      <xdr:rowOff>33403</xdr:rowOff>
    </xdr:to>
    <xdr:sp macro="" textlink="">
      <xdr:nvSpPr>
        <xdr:cNvPr id="368" name="楕円 367">
          <a:extLst>
            <a:ext uri="{FF2B5EF4-FFF2-40B4-BE49-F238E27FC236}">
              <a16:creationId xmlns:a16="http://schemas.microsoft.com/office/drawing/2014/main" id="{BF100AC8-9040-40AE-8D9C-75DC13B3AB54}"/>
            </a:ext>
          </a:extLst>
        </xdr:cNvPr>
        <xdr:cNvSpPr/>
      </xdr:nvSpPr>
      <xdr:spPr>
        <a:xfrm>
          <a:off x="9588500" y="100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24530</xdr:rowOff>
    </xdr:from>
    <xdr:ext cx="534377" cy="259045"/>
    <xdr:sp macro="" textlink="">
      <xdr:nvSpPr>
        <xdr:cNvPr id="369" name="テキスト ボックス 368">
          <a:extLst>
            <a:ext uri="{FF2B5EF4-FFF2-40B4-BE49-F238E27FC236}">
              <a16:creationId xmlns:a16="http://schemas.microsoft.com/office/drawing/2014/main" id="{85658B10-8EE2-4C17-A612-88D948D3866E}"/>
            </a:ext>
          </a:extLst>
        </xdr:cNvPr>
        <xdr:cNvSpPr txBox="1"/>
      </xdr:nvSpPr>
      <xdr:spPr>
        <a:xfrm>
          <a:off x="9372111" y="101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103340</xdr:rowOff>
    </xdr:from>
    <xdr:to>
      <xdr:col>46</xdr:col>
      <xdr:colOff>38100</xdr:colOff>
      <xdr:row>59</xdr:row>
      <xdr:rowOff>33490</xdr:rowOff>
    </xdr:to>
    <xdr:sp macro="" textlink="">
      <xdr:nvSpPr>
        <xdr:cNvPr id="370" name="楕円 369">
          <a:extLst>
            <a:ext uri="{FF2B5EF4-FFF2-40B4-BE49-F238E27FC236}">
              <a16:creationId xmlns:a16="http://schemas.microsoft.com/office/drawing/2014/main" id="{DE058C1E-FD65-4BBA-AC79-ED9941127066}"/>
            </a:ext>
          </a:extLst>
        </xdr:cNvPr>
        <xdr:cNvSpPr/>
      </xdr:nvSpPr>
      <xdr:spPr>
        <a:xfrm>
          <a:off x="8699500" y="100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24617</xdr:rowOff>
    </xdr:from>
    <xdr:ext cx="534377" cy="259045"/>
    <xdr:sp macro="" textlink="">
      <xdr:nvSpPr>
        <xdr:cNvPr id="371" name="テキスト ボックス 370">
          <a:extLst>
            <a:ext uri="{FF2B5EF4-FFF2-40B4-BE49-F238E27FC236}">
              <a16:creationId xmlns:a16="http://schemas.microsoft.com/office/drawing/2014/main" id="{BCBA3599-B0BF-4A5F-A38D-05CE5B3E5745}"/>
            </a:ext>
          </a:extLst>
        </xdr:cNvPr>
        <xdr:cNvSpPr txBox="1"/>
      </xdr:nvSpPr>
      <xdr:spPr>
        <a:xfrm>
          <a:off x="8483111" y="1014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106266</xdr:rowOff>
    </xdr:from>
    <xdr:to>
      <xdr:col>41</xdr:col>
      <xdr:colOff>101600</xdr:colOff>
      <xdr:row>59</xdr:row>
      <xdr:rowOff>36416</xdr:rowOff>
    </xdr:to>
    <xdr:sp macro="" textlink="">
      <xdr:nvSpPr>
        <xdr:cNvPr id="372" name="楕円 371">
          <a:extLst>
            <a:ext uri="{FF2B5EF4-FFF2-40B4-BE49-F238E27FC236}">
              <a16:creationId xmlns:a16="http://schemas.microsoft.com/office/drawing/2014/main" id="{AD4845CB-FCF2-431E-9AF7-34117583B46A}"/>
            </a:ext>
          </a:extLst>
        </xdr:cNvPr>
        <xdr:cNvSpPr/>
      </xdr:nvSpPr>
      <xdr:spPr>
        <a:xfrm>
          <a:off x="7810500" y="1005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27543</xdr:rowOff>
    </xdr:from>
    <xdr:ext cx="534377" cy="259045"/>
    <xdr:sp macro="" textlink="">
      <xdr:nvSpPr>
        <xdr:cNvPr id="373" name="テキスト ボックス 372">
          <a:extLst>
            <a:ext uri="{FF2B5EF4-FFF2-40B4-BE49-F238E27FC236}">
              <a16:creationId xmlns:a16="http://schemas.microsoft.com/office/drawing/2014/main" id="{AA835A22-F781-4544-AAAF-821C7E0111D9}"/>
            </a:ext>
          </a:extLst>
        </xdr:cNvPr>
        <xdr:cNvSpPr txBox="1"/>
      </xdr:nvSpPr>
      <xdr:spPr>
        <a:xfrm>
          <a:off x="7594111" y="1014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114537</xdr:rowOff>
    </xdr:from>
    <xdr:to>
      <xdr:col>36</xdr:col>
      <xdr:colOff>165100</xdr:colOff>
      <xdr:row>59</xdr:row>
      <xdr:rowOff>44687</xdr:rowOff>
    </xdr:to>
    <xdr:sp macro="" textlink="">
      <xdr:nvSpPr>
        <xdr:cNvPr id="374" name="楕円 373">
          <a:extLst>
            <a:ext uri="{FF2B5EF4-FFF2-40B4-BE49-F238E27FC236}">
              <a16:creationId xmlns:a16="http://schemas.microsoft.com/office/drawing/2014/main" id="{38F75371-98F5-4232-95AE-DBCB4E49AA5C}"/>
            </a:ext>
          </a:extLst>
        </xdr:cNvPr>
        <xdr:cNvSpPr/>
      </xdr:nvSpPr>
      <xdr:spPr>
        <a:xfrm>
          <a:off x="6921500" y="1005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35814</xdr:rowOff>
    </xdr:from>
    <xdr:ext cx="534377" cy="259045"/>
    <xdr:sp macro="" textlink="">
      <xdr:nvSpPr>
        <xdr:cNvPr id="375" name="テキスト ボックス 374">
          <a:extLst>
            <a:ext uri="{FF2B5EF4-FFF2-40B4-BE49-F238E27FC236}">
              <a16:creationId xmlns:a16="http://schemas.microsoft.com/office/drawing/2014/main" id="{9EB9C533-5582-4B4A-A3F0-8261F1CA37E3}"/>
            </a:ext>
          </a:extLst>
        </xdr:cNvPr>
        <xdr:cNvSpPr txBox="1"/>
      </xdr:nvSpPr>
      <xdr:spPr>
        <a:xfrm>
          <a:off x="6705111" y="101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EE1A39E-43E6-4A90-8C86-1B41187F5136}"/>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E78D2E7F-8323-4341-B712-4295E184BA81}"/>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F1786DA2-8578-48DF-BCB7-A5F359255D03}"/>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A9EE1EC3-5175-47A5-80A9-CE16C4297B9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5A1AF090-5D08-47BA-99C5-63202B19C17E}"/>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5CD2677A-DD0A-4935-9D25-8EF59AF4EC9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5EB8C1F7-857B-475E-83F9-D08C38EB6D89}"/>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EC0CEDC8-56A6-49B0-8EF1-615FEFB81CBE}"/>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AABCEE04-2AA9-4EB3-BAEF-115C5BE7F04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BDB9C837-049E-4DB5-9431-A6AEA6B378F3}"/>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A19684A8-F15D-42EB-97E8-E9F966355174}"/>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8CB5A672-1558-4065-88AC-1CD9C8CC42B8}"/>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28769242-950F-4D11-A51A-6CA3E675914E}"/>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BD588EE2-7B81-41E8-B648-F688564F817A}"/>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65B6B7F7-1124-4FD7-8F42-F5CA5D0CFBDA}"/>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531CEFB9-B450-4AAA-A9E4-C8227F7CCEBD}"/>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FADFEA53-F473-474D-B313-C751BC3DF986}"/>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4EC727E3-4525-4A65-9051-E39C40375AB8}"/>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F9347B19-8E95-429D-8371-C603C691D7A7}"/>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C90E5690-CF6C-4E9D-854F-2706369A91A2}"/>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FC72C75D-BFE4-407D-B16C-69C0E0BC8719}"/>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1F2776C9-B69F-4E91-8D59-DDFBD42AFE45}"/>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118DE832-4669-428D-A759-8387DFC10ED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3A9205EA-D59A-4FA9-95AA-6E51743CBF14}"/>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9F449C42-45F2-47BD-93BA-D76E2FCB9675}"/>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2C5135B7-BE52-4E70-AAA5-383437E8ABD7}"/>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11403B5F-79A2-45E5-B811-A279E2E7E3C6}"/>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C8C9F320-D34A-4E1F-BDE9-FB67239CF8AD}"/>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150090</xdr:rowOff>
    </xdr:from>
    <xdr:to>
      <xdr:col>55</xdr:col>
      <xdr:colOff>0</xdr:colOff>
      <xdr:row>79</xdr:row>
      <xdr:rowOff>18873</xdr:rowOff>
    </xdr:to>
    <xdr:cxnSp macro="">
      <xdr:nvCxnSpPr>
        <xdr:cNvPr id="404" name="直線コネクタ 403">
          <a:extLst>
            <a:ext uri="{FF2B5EF4-FFF2-40B4-BE49-F238E27FC236}">
              <a16:creationId xmlns:a16="http://schemas.microsoft.com/office/drawing/2014/main" id="{F54C4216-14FE-4FCA-981F-D8083A40F61D}"/>
            </a:ext>
          </a:extLst>
        </xdr:cNvPr>
        <xdr:cNvCxnSpPr/>
      </xdr:nvCxnSpPr>
      <xdr:spPr>
        <a:xfrm flipV="1">
          <a:off x="9639300" y="13523190"/>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3379FE1E-603F-4575-B69D-D901F01C159E}"/>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C8C637FE-3C83-49C8-98FD-40839B8E7B64}"/>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18873</xdr:rowOff>
    </xdr:from>
    <xdr:to>
      <xdr:col>50</xdr:col>
      <xdr:colOff>114300</xdr:colOff>
      <xdr:row>79</xdr:row>
      <xdr:rowOff>38929</xdr:rowOff>
    </xdr:to>
    <xdr:cxnSp macro="">
      <xdr:nvCxnSpPr>
        <xdr:cNvPr id="407" name="直線コネクタ 406">
          <a:extLst>
            <a:ext uri="{FF2B5EF4-FFF2-40B4-BE49-F238E27FC236}">
              <a16:creationId xmlns:a16="http://schemas.microsoft.com/office/drawing/2014/main" id="{E1273A2E-F087-4B05-935C-6090B8A29A53}"/>
            </a:ext>
          </a:extLst>
        </xdr:cNvPr>
        <xdr:cNvCxnSpPr/>
      </xdr:nvCxnSpPr>
      <xdr:spPr>
        <a:xfrm flipV="1">
          <a:off x="8750300" y="13563423"/>
          <a:ext cx="889000" cy="2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8A39A95B-7CE2-464B-B90C-08BB34D2BC0D}"/>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911A6AB5-F33E-48B1-891E-931581B5CB56}"/>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38929</xdr:rowOff>
    </xdr:from>
    <xdr:to>
      <xdr:col>45</xdr:col>
      <xdr:colOff>177800</xdr:colOff>
      <xdr:row>79</xdr:row>
      <xdr:rowOff>39311</xdr:rowOff>
    </xdr:to>
    <xdr:cxnSp macro="">
      <xdr:nvCxnSpPr>
        <xdr:cNvPr id="410" name="直線コネクタ 409">
          <a:extLst>
            <a:ext uri="{FF2B5EF4-FFF2-40B4-BE49-F238E27FC236}">
              <a16:creationId xmlns:a16="http://schemas.microsoft.com/office/drawing/2014/main" id="{A280C3FD-1B46-40A3-8EBC-DF10D4CAD812}"/>
            </a:ext>
          </a:extLst>
        </xdr:cNvPr>
        <xdr:cNvCxnSpPr/>
      </xdr:nvCxnSpPr>
      <xdr:spPr>
        <a:xfrm flipV="1">
          <a:off x="7861300" y="13583479"/>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B95E6002-1C29-4D53-B14C-CE005B744024}"/>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63987F5E-8A3C-4954-9DE8-A706A2CFF985}"/>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39311</xdr:rowOff>
    </xdr:from>
    <xdr:to>
      <xdr:col>41</xdr:col>
      <xdr:colOff>50800</xdr:colOff>
      <xdr:row>79</xdr:row>
      <xdr:rowOff>39543</xdr:rowOff>
    </xdr:to>
    <xdr:cxnSp macro="">
      <xdr:nvCxnSpPr>
        <xdr:cNvPr id="413" name="直線コネクタ 412">
          <a:extLst>
            <a:ext uri="{FF2B5EF4-FFF2-40B4-BE49-F238E27FC236}">
              <a16:creationId xmlns:a16="http://schemas.microsoft.com/office/drawing/2014/main" id="{83659A43-A526-4D97-8152-2CE0BBCDE9C8}"/>
            </a:ext>
          </a:extLst>
        </xdr:cNvPr>
        <xdr:cNvCxnSpPr/>
      </xdr:nvCxnSpPr>
      <xdr:spPr>
        <a:xfrm flipV="1">
          <a:off x="6972300" y="13583861"/>
          <a:ext cx="889000" cy="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93579</xdr:rowOff>
    </xdr:from>
    <xdr:to>
      <xdr:col>41</xdr:col>
      <xdr:colOff>101600</xdr:colOff>
      <xdr:row>79</xdr:row>
      <xdr:rowOff>23729</xdr:rowOff>
    </xdr:to>
    <xdr:sp macro="" textlink="">
      <xdr:nvSpPr>
        <xdr:cNvPr id="414" name="フローチャート: 判断 413">
          <a:extLst>
            <a:ext uri="{FF2B5EF4-FFF2-40B4-BE49-F238E27FC236}">
              <a16:creationId xmlns:a16="http://schemas.microsoft.com/office/drawing/2014/main" id="{28973146-3A00-4665-B13D-2CA6AAAFC1E7}"/>
            </a:ext>
          </a:extLst>
        </xdr:cNvPr>
        <xdr:cNvSpPr/>
      </xdr:nvSpPr>
      <xdr:spPr>
        <a:xfrm>
          <a:off x="7810500" y="134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40256</xdr:rowOff>
    </xdr:from>
    <xdr:ext cx="534377" cy="259045"/>
    <xdr:sp macro="" textlink="">
      <xdr:nvSpPr>
        <xdr:cNvPr id="415" name="テキスト ボックス 414">
          <a:extLst>
            <a:ext uri="{FF2B5EF4-FFF2-40B4-BE49-F238E27FC236}">
              <a16:creationId xmlns:a16="http://schemas.microsoft.com/office/drawing/2014/main" id="{9CBF33CB-1742-4728-A2B2-F03D53CACDE1}"/>
            </a:ext>
          </a:extLst>
        </xdr:cNvPr>
        <xdr:cNvSpPr txBox="1"/>
      </xdr:nvSpPr>
      <xdr:spPr>
        <a:xfrm>
          <a:off x="7594111" y="132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106491</xdr:rowOff>
    </xdr:from>
    <xdr:to>
      <xdr:col>36</xdr:col>
      <xdr:colOff>165100</xdr:colOff>
      <xdr:row>79</xdr:row>
      <xdr:rowOff>36641</xdr:rowOff>
    </xdr:to>
    <xdr:sp macro="" textlink="">
      <xdr:nvSpPr>
        <xdr:cNvPr id="416" name="フローチャート: 判断 415">
          <a:extLst>
            <a:ext uri="{FF2B5EF4-FFF2-40B4-BE49-F238E27FC236}">
              <a16:creationId xmlns:a16="http://schemas.microsoft.com/office/drawing/2014/main" id="{51485F95-4FAD-449A-8FAB-C823E7D2011D}"/>
            </a:ext>
          </a:extLst>
        </xdr:cNvPr>
        <xdr:cNvSpPr/>
      </xdr:nvSpPr>
      <xdr:spPr>
        <a:xfrm>
          <a:off x="6921500" y="134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53168</xdr:rowOff>
    </xdr:from>
    <xdr:ext cx="534377" cy="259045"/>
    <xdr:sp macro="" textlink="">
      <xdr:nvSpPr>
        <xdr:cNvPr id="417" name="テキスト ボックス 416">
          <a:extLst>
            <a:ext uri="{FF2B5EF4-FFF2-40B4-BE49-F238E27FC236}">
              <a16:creationId xmlns:a16="http://schemas.microsoft.com/office/drawing/2014/main" id="{B4C4CDEF-DBD9-4EFB-8AF1-9569C32F405A}"/>
            </a:ext>
          </a:extLst>
        </xdr:cNvPr>
        <xdr:cNvSpPr txBox="1"/>
      </xdr:nvSpPr>
      <xdr:spPr>
        <a:xfrm>
          <a:off x="6705111" y="1325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75187344-7196-4572-9E56-61164CCB762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934B39CB-6B36-40C8-87EE-A44BC53993B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168EDD51-68CC-4201-AFD8-D98F9CFAA1F6}"/>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B9C248C3-1EC6-4BE0-A800-AA3EA602F16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18BFD43D-D34E-4262-844C-060293794FFF}"/>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99290</xdr:rowOff>
    </xdr:from>
    <xdr:to>
      <xdr:col>55</xdr:col>
      <xdr:colOff>50800</xdr:colOff>
      <xdr:row>79</xdr:row>
      <xdr:rowOff>29440</xdr:rowOff>
    </xdr:to>
    <xdr:sp macro="" textlink="">
      <xdr:nvSpPr>
        <xdr:cNvPr id="423" name="楕円 422">
          <a:extLst>
            <a:ext uri="{FF2B5EF4-FFF2-40B4-BE49-F238E27FC236}">
              <a16:creationId xmlns:a16="http://schemas.microsoft.com/office/drawing/2014/main" id="{563385A8-893D-45F9-BAE0-4E5C4558242B}"/>
            </a:ext>
          </a:extLst>
        </xdr:cNvPr>
        <xdr:cNvSpPr/>
      </xdr:nvSpPr>
      <xdr:spPr>
        <a:xfrm>
          <a:off x="10426700" y="134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14217</xdr:rowOff>
    </xdr:from>
    <xdr:ext cx="534377" cy="259045"/>
    <xdr:sp macro="" textlink="">
      <xdr:nvSpPr>
        <xdr:cNvPr id="424" name="商工費該当値テキスト">
          <a:extLst>
            <a:ext uri="{FF2B5EF4-FFF2-40B4-BE49-F238E27FC236}">
              <a16:creationId xmlns:a16="http://schemas.microsoft.com/office/drawing/2014/main" id="{79EF6CC9-451E-45F3-814D-5AA651FBB4D8}"/>
            </a:ext>
          </a:extLst>
        </xdr:cNvPr>
        <xdr:cNvSpPr txBox="1"/>
      </xdr:nvSpPr>
      <xdr:spPr>
        <a:xfrm>
          <a:off x="10528300" y="1338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139523</xdr:rowOff>
    </xdr:from>
    <xdr:to>
      <xdr:col>50</xdr:col>
      <xdr:colOff>165100</xdr:colOff>
      <xdr:row>79</xdr:row>
      <xdr:rowOff>69673</xdr:rowOff>
    </xdr:to>
    <xdr:sp macro="" textlink="">
      <xdr:nvSpPr>
        <xdr:cNvPr id="425" name="楕円 424">
          <a:extLst>
            <a:ext uri="{FF2B5EF4-FFF2-40B4-BE49-F238E27FC236}">
              <a16:creationId xmlns:a16="http://schemas.microsoft.com/office/drawing/2014/main" id="{6DEF6307-4BAA-4D9B-A8B0-28037BE35C69}"/>
            </a:ext>
          </a:extLst>
        </xdr:cNvPr>
        <xdr:cNvSpPr/>
      </xdr:nvSpPr>
      <xdr:spPr>
        <a:xfrm>
          <a:off x="9588500" y="135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60800</xdr:rowOff>
    </xdr:from>
    <xdr:ext cx="469744" cy="259045"/>
    <xdr:sp macro="" textlink="">
      <xdr:nvSpPr>
        <xdr:cNvPr id="426" name="テキスト ボックス 425">
          <a:extLst>
            <a:ext uri="{FF2B5EF4-FFF2-40B4-BE49-F238E27FC236}">
              <a16:creationId xmlns:a16="http://schemas.microsoft.com/office/drawing/2014/main" id="{4474E553-367F-4559-AFAF-F63DB23C53C0}"/>
            </a:ext>
          </a:extLst>
        </xdr:cNvPr>
        <xdr:cNvSpPr txBox="1"/>
      </xdr:nvSpPr>
      <xdr:spPr>
        <a:xfrm>
          <a:off x="9404428" y="1360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159579</xdr:rowOff>
    </xdr:from>
    <xdr:to>
      <xdr:col>46</xdr:col>
      <xdr:colOff>38100</xdr:colOff>
      <xdr:row>79</xdr:row>
      <xdr:rowOff>89729</xdr:rowOff>
    </xdr:to>
    <xdr:sp macro="" textlink="">
      <xdr:nvSpPr>
        <xdr:cNvPr id="427" name="楕円 426">
          <a:extLst>
            <a:ext uri="{FF2B5EF4-FFF2-40B4-BE49-F238E27FC236}">
              <a16:creationId xmlns:a16="http://schemas.microsoft.com/office/drawing/2014/main" id="{4494F3E3-E4B1-4527-BBA1-A4900DD16FFA}"/>
            </a:ext>
          </a:extLst>
        </xdr:cNvPr>
        <xdr:cNvSpPr/>
      </xdr:nvSpPr>
      <xdr:spPr>
        <a:xfrm>
          <a:off x="8699500" y="135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80856</xdr:rowOff>
    </xdr:from>
    <xdr:ext cx="469744" cy="259045"/>
    <xdr:sp macro="" textlink="">
      <xdr:nvSpPr>
        <xdr:cNvPr id="428" name="テキスト ボックス 427">
          <a:extLst>
            <a:ext uri="{FF2B5EF4-FFF2-40B4-BE49-F238E27FC236}">
              <a16:creationId xmlns:a16="http://schemas.microsoft.com/office/drawing/2014/main" id="{641A8DA5-481C-4003-A342-D289952F5F43}"/>
            </a:ext>
          </a:extLst>
        </xdr:cNvPr>
        <xdr:cNvSpPr txBox="1"/>
      </xdr:nvSpPr>
      <xdr:spPr>
        <a:xfrm>
          <a:off x="8515428" y="13625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159961</xdr:rowOff>
    </xdr:from>
    <xdr:to>
      <xdr:col>41</xdr:col>
      <xdr:colOff>101600</xdr:colOff>
      <xdr:row>79</xdr:row>
      <xdr:rowOff>90111</xdr:rowOff>
    </xdr:to>
    <xdr:sp macro="" textlink="">
      <xdr:nvSpPr>
        <xdr:cNvPr id="429" name="楕円 428">
          <a:extLst>
            <a:ext uri="{FF2B5EF4-FFF2-40B4-BE49-F238E27FC236}">
              <a16:creationId xmlns:a16="http://schemas.microsoft.com/office/drawing/2014/main" id="{851BE3BC-5144-41B0-A644-665AFADD6249}"/>
            </a:ext>
          </a:extLst>
        </xdr:cNvPr>
        <xdr:cNvSpPr/>
      </xdr:nvSpPr>
      <xdr:spPr>
        <a:xfrm>
          <a:off x="7810500" y="135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81238</xdr:rowOff>
    </xdr:from>
    <xdr:ext cx="469744" cy="259045"/>
    <xdr:sp macro="" textlink="">
      <xdr:nvSpPr>
        <xdr:cNvPr id="430" name="テキスト ボックス 429">
          <a:extLst>
            <a:ext uri="{FF2B5EF4-FFF2-40B4-BE49-F238E27FC236}">
              <a16:creationId xmlns:a16="http://schemas.microsoft.com/office/drawing/2014/main" id="{5C63C532-2FF1-40A7-BD2B-188CF7B4E597}"/>
            </a:ext>
          </a:extLst>
        </xdr:cNvPr>
        <xdr:cNvSpPr txBox="1"/>
      </xdr:nvSpPr>
      <xdr:spPr>
        <a:xfrm>
          <a:off x="7626428" y="136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160193</xdr:rowOff>
    </xdr:from>
    <xdr:to>
      <xdr:col>36</xdr:col>
      <xdr:colOff>165100</xdr:colOff>
      <xdr:row>79</xdr:row>
      <xdr:rowOff>90343</xdr:rowOff>
    </xdr:to>
    <xdr:sp macro="" textlink="">
      <xdr:nvSpPr>
        <xdr:cNvPr id="431" name="楕円 430">
          <a:extLst>
            <a:ext uri="{FF2B5EF4-FFF2-40B4-BE49-F238E27FC236}">
              <a16:creationId xmlns:a16="http://schemas.microsoft.com/office/drawing/2014/main" id="{2B7F8108-CD6D-4539-939D-B8E990DD875F}"/>
            </a:ext>
          </a:extLst>
        </xdr:cNvPr>
        <xdr:cNvSpPr/>
      </xdr:nvSpPr>
      <xdr:spPr>
        <a:xfrm>
          <a:off x="6921500" y="1353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81470</xdr:rowOff>
    </xdr:from>
    <xdr:ext cx="469744" cy="259045"/>
    <xdr:sp macro="" textlink="">
      <xdr:nvSpPr>
        <xdr:cNvPr id="432" name="テキスト ボックス 431">
          <a:extLst>
            <a:ext uri="{FF2B5EF4-FFF2-40B4-BE49-F238E27FC236}">
              <a16:creationId xmlns:a16="http://schemas.microsoft.com/office/drawing/2014/main" id="{A8EF52AF-8C79-462D-B697-06D19938C077}"/>
            </a:ext>
          </a:extLst>
        </xdr:cNvPr>
        <xdr:cNvSpPr txBox="1"/>
      </xdr:nvSpPr>
      <xdr:spPr>
        <a:xfrm>
          <a:off x="6737428" y="1362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ADA1226D-1D45-425A-B59A-8E3F539D2A22}"/>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F8344F9E-0335-426D-8E08-59D5A4B2932F}"/>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9222C5A-AA9B-47A6-BD61-1A73FE71DF44}"/>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84333F77-CE43-4FD3-88FA-66FF2EA1310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8A1EF61-AF4B-4177-BD6A-6DAEFD2B2E6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1192D20B-B135-48B3-819D-411814372B0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46682071-313F-4194-AE05-D3B2DAFFEC4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2B63F65-2785-4EFD-A21D-31B7235BCB6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CA6C2896-69C7-43BC-A680-F162E9428E64}"/>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1F4F7272-84D8-459A-99FC-E9C038DBEA19}"/>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B46FCE70-CE5F-4271-BC8C-4AB2C64F92F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2D4B6EF5-E350-41C6-A69C-2A2EAC76C23B}"/>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F9CE07-6FFE-4DDB-9D23-BAB0622F0A1A}"/>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307A0352-D010-4758-8426-9C2CB73C9E9E}"/>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8802E381-7D7F-4A19-BCFC-DB8E8235A2A9}"/>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BDEDB63D-C702-4F1D-B5CE-CCBC6C8FCE3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2BF7D503-58A1-407A-B41F-E452FEB8A72A}"/>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7082D58A-5489-48CA-B3F9-56654E1877AA}"/>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DCAA7EF9-A4E4-4B7B-A3DD-D9378675316E}"/>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C32933D4-8FF8-476A-9EF6-6E87FE9AE744}"/>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89E56468-46E1-450C-ACB2-EEB3EB44524B}"/>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5F98C576-69F2-4FB3-BAEE-E56D47D2D57F}"/>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7D58C182-181D-47CE-B4A0-A3F3F3802D2A}"/>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2DE61CCB-8156-4F7E-913B-A055D286C762}"/>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BEC3585-ED1F-4FE3-9D37-3B5B8602CB18}"/>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D6B3E6F7-6064-408D-8FF6-1B1BBACB1C1A}"/>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129874</xdr:rowOff>
    </xdr:from>
    <xdr:to>
      <xdr:col>55</xdr:col>
      <xdr:colOff>0</xdr:colOff>
      <xdr:row>97</xdr:row>
      <xdr:rowOff>136536</xdr:rowOff>
    </xdr:to>
    <xdr:cxnSp macro="">
      <xdr:nvCxnSpPr>
        <xdr:cNvPr id="459" name="直線コネクタ 458">
          <a:extLst>
            <a:ext uri="{FF2B5EF4-FFF2-40B4-BE49-F238E27FC236}">
              <a16:creationId xmlns:a16="http://schemas.microsoft.com/office/drawing/2014/main" id="{AA5D7874-15DC-47DA-8D24-612915028BF6}"/>
            </a:ext>
          </a:extLst>
        </xdr:cNvPr>
        <xdr:cNvCxnSpPr/>
      </xdr:nvCxnSpPr>
      <xdr:spPr>
        <a:xfrm flipV="1">
          <a:off x="9639300" y="16760524"/>
          <a:ext cx="8382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79897</xdr:rowOff>
    </xdr:from>
    <xdr:ext cx="534377" cy="259045"/>
    <xdr:sp macro="" textlink="">
      <xdr:nvSpPr>
        <xdr:cNvPr id="460" name="土木費平均値テキスト">
          <a:extLst>
            <a:ext uri="{FF2B5EF4-FFF2-40B4-BE49-F238E27FC236}">
              <a16:creationId xmlns:a16="http://schemas.microsoft.com/office/drawing/2014/main" id="{3D2D296A-DDBB-4E67-9754-36278440B0CC}"/>
            </a:ext>
          </a:extLst>
        </xdr:cNvPr>
        <xdr:cNvSpPr txBox="1"/>
      </xdr:nvSpPr>
      <xdr:spPr>
        <a:xfrm>
          <a:off x="10528300" y="16367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1451E4A7-01CD-4B01-B806-0DEFE88CB581}"/>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136536</xdr:rowOff>
    </xdr:from>
    <xdr:to>
      <xdr:col>50</xdr:col>
      <xdr:colOff>114300</xdr:colOff>
      <xdr:row>97</xdr:row>
      <xdr:rowOff>142081</xdr:rowOff>
    </xdr:to>
    <xdr:cxnSp macro="">
      <xdr:nvCxnSpPr>
        <xdr:cNvPr id="462" name="直線コネクタ 461">
          <a:extLst>
            <a:ext uri="{FF2B5EF4-FFF2-40B4-BE49-F238E27FC236}">
              <a16:creationId xmlns:a16="http://schemas.microsoft.com/office/drawing/2014/main" id="{A4AECDDD-552B-4098-BD51-A6910F919B03}"/>
            </a:ext>
          </a:extLst>
        </xdr:cNvPr>
        <xdr:cNvCxnSpPr/>
      </xdr:nvCxnSpPr>
      <xdr:spPr>
        <a:xfrm flipV="1">
          <a:off x="8750300" y="16767186"/>
          <a:ext cx="889000" cy="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989ADDAC-3684-425D-8C44-0CE527F2FA72}"/>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71</xdr:rowOff>
    </xdr:from>
    <xdr:ext cx="534377" cy="259045"/>
    <xdr:sp macro="" textlink="">
      <xdr:nvSpPr>
        <xdr:cNvPr id="464" name="テキスト ボックス 463">
          <a:extLst>
            <a:ext uri="{FF2B5EF4-FFF2-40B4-BE49-F238E27FC236}">
              <a16:creationId xmlns:a16="http://schemas.microsoft.com/office/drawing/2014/main" id="{3B5EF29F-DD66-4DAE-A43A-4842F454D54A}"/>
            </a:ext>
          </a:extLst>
        </xdr:cNvPr>
        <xdr:cNvSpPr txBox="1"/>
      </xdr:nvSpPr>
      <xdr:spPr>
        <a:xfrm>
          <a:off x="9372111" y="1628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142081</xdr:rowOff>
    </xdr:from>
    <xdr:to>
      <xdr:col>45</xdr:col>
      <xdr:colOff>177800</xdr:colOff>
      <xdr:row>97</xdr:row>
      <xdr:rowOff>144295</xdr:rowOff>
    </xdr:to>
    <xdr:cxnSp macro="">
      <xdr:nvCxnSpPr>
        <xdr:cNvPr id="465" name="直線コネクタ 464">
          <a:extLst>
            <a:ext uri="{FF2B5EF4-FFF2-40B4-BE49-F238E27FC236}">
              <a16:creationId xmlns:a16="http://schemas.microsoft.com/office/drawing/2014/main" id="{EB6A5696-7830-4DA9-AB2A-A0A5CF72B428}"/>
            </a:ext>
          </a:extLst>
        </xdr:cNvPr>
        <xdr:cNvCxnSpPr/>
      </xdr:nvCxnSpPr>
      <xdr:spPr>
        <a:xfrm flipV="1">
          <a:off x="7861300" y="16772731"/>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986D3BA2-C2ED-4E7A-99D6-90CC85068DDD}"/>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20321</xdr:rowOff>
    </xdr:from>
    <xdr:ext cx="534377" cy="259045"/>
    <xdr:sp macro="" textlink="">
      <xdr:nvSpPr>
        <xdr:cNvPr id="467" name="テキスト ボックス 466">
          <a:extLst>
            <a:ext uri="{FF2B5EF4-FFF2-40B4-BE49-F238E27FC236}">
              <a16:creationId xmlns:a16="http://schemas.microsoft.com/office/drawing/2014/main" id="{5B7C1A61-F00D-44FD-B7CD-39007AD61E8F}"/>
            </a:ext>
          </a:extLst>
        </xdr:cNvPr>
        <xdr:cNvSpPr txBox="1"/>
      </xdr:nvSpPr>
      <xdr:spPr>
        <a:xfrm>
          <a:off x="8483111" y="1630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144295</xdr:rowOff>
    </xdr:from>
    <xdr:to>
      <xdr:col>41</xdr:col>
      <xdr:colOff>50800</xdr:colOff>
      <xdr:row>97</xdr:row>
      <xdr:rowOff>163013</xdr:rowOff>
    </xdr:to>
    <xdr:cxnSp macro="">
      <xdr:nvCxnSpPr>
        <xdr:cNvPr id="468" name="直線コネクタ 467">
          <a:extLst>
            <a:ext uri="{FF2B5EF4-FFF2-40B4-BE49-F238E27FC236}">
              <a16:creationId xmlns:a16="http://schemas.microsoft.com/office/drawing/2014/main" id="{450D59AC-DA55-44AB-AA8C-A063D4902694}"/>
            </a:ext>
          </a:extLst>
        </xdr:cNvPr>
        <xdr:cNvCxnSpPr/>
      </xdr:nvCxnSpPr>
      <xdr:spPr>
        <a:xfrm flipV="1">
          <a:off x="6972300" y="16774945"/>
          <a:ext cx="889000" cy="1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170903</xdr:rowOff>
    </xdr:from>
    <xdr:to>
      <xdr:col>41</xdr:col>
      <xdr:colOff>101600</xdr:colOff>
      <xdr:row>97</xdr:row>
      <xdr:rowOff>101053</xdr:rowOff>
    </xdr:to>
    <xdr:sp macro="" textlink="">
      <xdr:nvSpPr>
        <xdr:cNvPr id="469" name="フローチャート: 判断 468">
          <a:extLst>
            <a:ext uri="{FF2B5EF4-FFF2-40B4-BE49-F238E27FC236}">
              <a16:creationId xmlns:a16="http://schemas.microsoft.com/office/drawing/2014/main" id="{F79A283B-4D13-4640-B136-4E477EAEF22B}"/>
            </a:ext>
          </a:extLst>
        </xdr:cNvPr>
        <xdr:cNvSpPr/>
      </xdr:nvSpPr>
      <xdr:spPr>
        <a:xfrm>
          <a:off x="78105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117580</xdr:rowOff>
    </xdr:from>
    <xdr:ext cx="534377" cy="259045"/>
    <xdr:sp macro="" textlink="">
      <xdr:nvSpPr>
        <xdr:cNvPr id="470" name="テキスト ボックス 469">
          <a:extLst>
            <a:ext uri="{FF2B5EF4-FFF2-40B4-BE49-F238E27FC236}">
              <a16:creationId xmlns:a16="http://schemas.microsoft.com/office/drawing/2014/main" id="{F2A0EE51-08BD-47B9-9D1E-8587EE3FFEA7}"/>
            </a:ext>
          </a:extLst>
        </xdr:cNvPr>
        <xdr:cNvSpPr txBox="1"/>
      </xdr:nvSpPr>
      <xdr:spPr>
        <a:xfrm>
          <a:off x="7594111" y="1640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161128</xdr:rowOff>
    </xdr:from>
    <xdr:to>
      <xdr:col>36</xdr:col>
      <xdr:colOff>165100</xdr:colOff>
      <xdr:row>97</xdr:row>
      <xdr:rowOff>91278</xdr:rowOff>
    </xdr:to>
    <xdr:sp macro="" textlink="">
      <xdr:nvSpPr>
        <xdr:cNvPr id="471" name="フローチャート: 判断 470">
          <a:extLst>
            <a:ext uri="{FF2B5EF4-FFF2-40B4-BE49-F238E27FC236}">
              <a16:creationId xmlns:a16="http://schemas.microsoft.com/office/drawing/2014/main" id="{53BB5709-B093-46EF-8558-42E51777B524}"/>
            </a:ext>
          </a:extLst>
        </xdr:cNvPr>
        <xdr:cNvSpPr/>
      </xdr:nvSpPr>
      <xdr:spPr>
        <a:xfrm>
          <a:off x="6921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107805</xdr:rowOff>
    </xdr:from>
    <xdr:ext cx="534377" cy="259045"/>
    <xdr:sp macro="" textlink="">
      <xdr:nvSpPr>
        <xdr:cNvPr id="472" name="テキスト ボックス 471">
          <a:extLst>
            <a:ext uri="{FF2B5EF4-FFF2-40B4-BE49-F238E27FC236}">
              <a16:creationId xmlns:a16="http://schemas.microsoft.com/office/drawing/2014/main" id="{8D79E7FC-750E-4D13-A5C2-212F67FB9FAF}"/>
            </a:ext>
          </a:extLst>
        </xdr:cNvPr>
        <xdr:cNvSpPr txBox="1"/>
      </xdr:nvSpPr>
      <xdr:spPr>
        <a:xfrm>
          <a:off x="6705111" y="1639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F8D4C24-ADCD-429F-835C-BDE122CA2E0F}"/>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BDBC60AD-2F14-4A20-9CFB-3B8552369348}"/>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54D9B53C-D099-452A-AEA2-FDFB5D38431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793DE066-68A5-4F96-BF36-EB27BABC51E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916A2553-AEB7-4ACC-8522-93381CE3557F}"/>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79074</xdr:rowOff>
    </xdr:from>
    <xdr:to>
      <xdr:col>55</xdr:col>
      <xdr:colOff>50800</xdr:colOff>
      <xdr:row>98</xdr:row>
      <xdr:rowOff>9224</xdr:rowOff>
    </xdr:to>
    <xdr:sp macro="" textlink="">
      <xdr:nvSpPr>
        <xdr:cNvPr id="478" name="楕円 477">
          <a:extLst>
            <a:ext uri="{FF2B5EF4-FFF2-40B4-BE49-F238E27FC236}">
              <a16:creationId xmlns:a16="http://schemas.microsoft.com/office/drawing/2014/main" id="{4E154D69-BDC7-48C7-8184-B385E04E4E4E}"/>
            </a:ext>
          </a:extLst>
        </xdr:cNvPr>
        <xdr:cNvSpPr/>
      </xdr:nvSpPr>
      <xdr:spPr>
        <a:xfrm>
          <a:off x="10426700" y="167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165451</xdr:rowOff>
    </xdr:from>
    <xdr:ext cx="534377" cy="259045"/>
    <xdr:sp macro="" textlink="">
      <xdr:nvSpPr>
        <xdr:cNvPr id="479" name="土木費該当値テキスト">
          <a:extLst>
            <a:ext uri="{FF2B5EF4-FFF2-40B4-BE49-F238E27FC236}">
              <a16:creationId xmlns:a16="http://schemas.microsoft.com/office/drawing/2014/main" id="{401CD14D-2F2E-48B7-A6EE-3352552A0FF1}"/>
            </a:ext>
          </a:extLst>
        </xdr:cNvPr>
        <xdr:cNvSpPr txBox="1"/>
      </xdr:nvSpPr>
      <xdr:spPr>
        <a:xfrm>
          <a:off x="10528300" y="1662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85736</xdr:rowOff>
    </xdr:from>
    <xdr:to>
      <xdr:col>50</xdr:col>
      <xdr:colOff>165100</xdr:colOff>
      <xdr:row>98</xdr:row>
      <xdr:rowOff>15886</xdr:rowOff>
    </xdr:to>
    <xdr:sp macro="" textlink="">
      <xdr:nvSpPr>
        <xdr:cNvPr id="480" name="楕円 479">
          <a:extLst>
            <a:ext uri="{FF2B5EF4-FFF2-40B4-BE49-F238E27FC236}">
              <a16:creationId xmlns:a16="http://schemas.microsoft.com/office/drawing/2014/main" id="{D2FB8F9D-BFC6-4ED2-8A47-E1CBA6AA5D6F}"/>
            </a:ext>
          </a:extLst>
        </xdr:cNvPr>
        <xdr:cNvSpPr/>
      </xdr:nvSpPr>
      <xdr:spPr>
        <a:xfrm>
          <a:off x="9588500" y="167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7013</xdr:rowOff>
    </xdr:from>
    <xdr:ext cx="534377" cy="259045"/>
    <xdr:sp macro="" textlink="">
      <xdr:nvSpPr>
        <xdr:cNvPr id="481" name="テキスト ボックス 480">
          <a:extLst>
            <a:ext uri="{FF2B5EF4-FFF2-40B4-BE49-F238E27FC236}">
              <a16:creationId xmlns:a16="http://schemas.microsoft.com/office/drawing/2014/main" id="{864E26A2-FF18-4DF0-A5DD-8D4116867F6B}"/>
            </a:ext>
          </a:extLst>
        </xdr:cNvPr>
        <xdr:cNvSpPr txBox="1"/>
      </xdr:nvSpPr>
      <xdr:spPr>
        <a:xfrm>
          <a:off x="9372111" y="1680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91281</xdr:rowOff>
    </xdr:from>
    <xdr:to>
      <xdr:col>46</xdr:col>
      <xdr:colOff>38100</xdr:colOff>
      <xdr:row>98</xdr:row>
      <xdr:rowOff>21431</xdr:rowOff>
    </xdr:to>
    <xdr:sp macro="" textlink="">
      <xdr:nvSpPr>
        <xdr:cNvPr id="482" name="楕円 481">
          <a:extLst>
            <a:ext uri="{FF2B5EF4-FFF2-40B4-BE49-F238E27FC236}">
              <a16:creationId xmlns:a16="http://schemas.microsoft.com/office/drawing/2014/main" id="{1434F0E4-9283-4E8E-893B-195E76DA870B}"/>
            </a:ext>
          </a:extLst>
        </xdr:cNvPr>
        <xdr:cNvSpPr/>
      </xdr:nvSpPr>
      <xdr:spPr>
        <a:xfrm>
          <a:off x="8699500" y="1672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12558</xdr:rowOff>
    </xdr:from>
    <xdr:ext cx="534377" cy="259045"/>
    <xdr:sp macro="" textlink="">
      <xdr:nvSpPr>
        <xdr:cNvPr id="483" name="テキスト ボックス 482">
          <a:extLst>
            <a:ext uri="{FF2B5EF4-FFF2-40B4-BE49-F238E27FC236}">
              <a16:creationId xmlns:a16="http://schemas.microsoft.com/office/drawing/2014/main" id="{0A1A5751-CCAF-4787-AFB5-A867F92FFBBD}"/>
            </a:ext>
          </a:extLst>
        </xdr:cNvPr>
        <xdr:cNvSpPr txBox="1"/>
      </xdr:nvSpPr>
      <xdr:spPr>
        <a:xfrm>
          <a:off x="8483111" y="1681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93495</xdr:rowOff>
    </xdr:from>
    <xdr:to>
      <xdr:col>41</xdr:col>
      <xdr:colOff>101600</xdr:colOff>
      <xdr:row>98</xdr:row>
      <xdr:rowOff>23645</xdr:rowOff>
    </xdr:to>
    <xdr:sp macro="" textlink="">
      <xdr:nvSpPr>
        <xdr:cNvPr id="484" name="楕円 483">
          <a:extLst>
            <a:ext uri="{FF2B5EF4-FFF2-40B4-BE49-F238E27FC236}">
              <a16:creationId xmlns:a16="http://schemas.microsoft.com/office/drawing/2014/main" id="{B31C7EE6-E06D-432C-9C37-A56DB59E8E09}"/>
            </a:ext>
          </a:extLst>
        </xdr:cNvPr>
        <xdr:cNvSpPr/>
      </xdr:nvSpPr>
      <xdr:spPr>
        <a:xfrm>
          <a:off x="7810500" y="1672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14772</xdr:rowOff>
    </xdr:from>
    <xdr:ext cx="534377" cy="259045"/>
    <xdr:sp macro="" textlink="">
      <xdr:nvSpPr>
        <xdr:cNvPr id="485" name="テキスト ボックス 484">
          <a:extLst>
            <a:ext uri="{FF2B5EF4-FFF2-40B4-BE49-F238E27FC236}">
              <a16:creationId xmlns:a16="http://schemas.microsoft.com/office/drawing/2014/main" id="{6CACA83A-FD92-43C6-9E5C-BA34018CEE5C}"/>
            </a:ext>
          </a:extLst>
        </xdr:cNvPr>
        <xdr:cNvSpPr txBox="1"/>
      </xdr:nvSpPr>
      <xdr:spPr>
        <a:xfrm>
          <a:off x="7594111" y="1681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112213</xdr:rowOff>
    </xdr:from>
    <xdr:to>
      <xdr:col>36</xdr:col>
      <xdr:colOff>165100</xdr:colOff>
      <xdr:row>98</xdr:row>
      <xdr:rowOff>42363</xdr:rowOff>
    </xdr:to>
    <xdr:sp macro="" textlink="">
      <xdr:nvSpPr>
        <xdr:cNvPr id="486" name="楕円 485">
          <a:extLst>
            <a:ext uri="{FF2B5EF4-FFF2-40B4-BE49-F238E27FC236}">
              <a16:creationId xmlns:a16="http://schemas.microsoft.com/office/drawing/2014/main" id="{6F700EAA-DA31-4A92-B1D3-100B1A8231BA}"/>
            </a:ext>
          </a:extLst>
        </xdr:cNvPr>
        <xdr:cNvSpPr/>
      </xdr:nvSpPr>
      <xdr:spPr>
        <a:xfrm>
          <a:off x="6921500" y="167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33490</xdr:rowOff>
    </xdr:from>
    <xdr:ext cx="534377" cy="259045"/>
    <xdr:sp macro="" textlink="">
      <xdr:nvSpPr>
        <xdr:cNvPr id="487" name="テキスト ボックス 486">
          <a:extLst>
            <a:ext uri="{FF2B5EF4-FFF2-40B4-BE49-F238E27FC236}">
              <a16:creationId xmlns:a16="http://schemas.microsoft.com/office/drawing/2014/main" id="{051C6A78-04AA-4A37-A79D-67EF5EAF67C7}"/>
            </a:ext>
          </a:extLst>
        </xdr:cNvPr>
        <xdr:cNvSpPr txBox="1"/>
      </xdr:nvSpPr>
      <xdr:spPr>
        <a:xfrm>
          <a:off x="6705111" y="168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A922AAB8-D23D-4A11-8AAF-585A2CD5E9D2}"/>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916A14D9-B6E6-4A26-AFA1-99F6D58550C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7A59C080-DE89-47E5-B193-2BE942EDD828}"/>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32056177-5E8A-4350-93D2-3ED25EBEDA16}"/>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A34820BB-EC34-4861-B3DF-4B56B79DBD5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82F7D4B5-CB63-41BE-AB02-3958DDBFB7B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1580D134-1846-461F-A0FF-2F69113767DB}"/>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7C95E8DC-3A57-4B8D-8931-398CFA8476A9}"/>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1E01532F-995D-4124-8F5C-652BFDFB5777}"/>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558039CB-C02A-4B09-99B6-2B312B5CAF6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8690C0E2-EB60-4169-93FE-C3898B72FBF3}"/>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3B184EEF-40EC-4C3D-9773-115C01BFA044}"/>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2E60E23B-0179-4621-A83C-263A1FD3B41C}"/>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8EB58AEF-AC70-4FEB-A3C5-61B429E727D2}"/>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89C309F4-F81D-4FB2-84EF-5A83DF1D7C3F}"/>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5811907E-B975-4841-83ED-F9C42FCAD1E2}"/>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F41515CA-D854-472A-BD41-3AC57B54C1EC}"/>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3B912B2D-8B2C-4D5F-9594-6D574A9A884F}"/>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4EF51072-109F-411E-9764-1E822B1FE445}"/>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7C781905-4F5C-410C-9964-4614A3D59365}"/>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6F8F2BC7-625D-4434-9CAA-585AA4A47A7E}"/>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E77F5E60-F981-467B-81AF-C38FD5501BA6}"/>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67D8EB1F-5A5E-4BE9-A9B8-498A11ED2E9E}"/>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99D26061-2604-4B9E-A413-08A25256045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E99EE10C-13C5-4D6D-8C3C-973549DF35A4}"/>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913277AA-F8C9-4AD0-9904-1507D15B0EA1}"/>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FE6A046-1171-462D-91D3-79B94C772269}"/>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9CF65F29-62CA-4020-BE3B-8A68A2823D6D}"/>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29B91245-EB4A-46A6-B1A8-E8939FD05F6A}"/>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19590</xdr:rowOff>
    </xdr:from>
    <xdr:to>
      <xdr:col>85</xdr:col>
      <xdr:colOff>127000</xdr:colOff>
      <xdr:row>37</xdr:row>
      <xdr:rowOff>127870</xdr:rowOff>
    </xdr:to>
    <xdr:cxnSp macro="">
      <xdr:nvCxnSpPr>
        <xdr:cNvPr id="517" name="直線コネクタ 516">
          <a:extLst>
            <a:ext uri="{FF2B5EF4-FFF2-40B4-BE49-F238E27FC236}">
              <a16:creationId xmlns:a16="http://schemas.microsoft.com/office/drawing/2014/main" id="{39939686-C136-4DC9-873E-37246F512F97}"/>
            </a:ext>
          </a:extLst>
        </xdr:cNvPr>
        <xdr:cNvCxnSpPr/>
      </xdr:nvCxnSpPr>
      <xdr:spPr>
        <a:xfrm>
          <a:off x="15481300" y="6363240"/>
          <a:ext cx="838200" cy="1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381296A2-2E43-4120-B8ED-C34DAADC90C6}"/>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A5170A47-31E2-46F8-A56A-A4DF9C35893A}"/>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144653</xdr:rowOff>
    </xdr:from>
    <xdr:to>
      <xdr:col>81</xdr:col>
      <xdr:colOff>50800</xdr:colOff>
      <xdr:row>37</xdr:row>
      <xdr:rowOff>19590</xdr:rowOff>
    </xdr:to>
    <xdr:cxnSp macro="">
      <xdr:nvCxnSpPr>
        <xdr:cNvPr id="520" name="直線コネクタ 519">
          <a:extLst>
            <a:ext uri="{FF2B5EF4-FFF2-40B4-BE49-F238E27FC236}">
              <a16:creationId xmlns:a16="http://schemas.microsoft.com/office/drawing/2014/main" id="{A8F139AF-68B3-4E76-9777-29975E447400}"/>
            </a:ext>
          </a:extLst>
        </xdr:cNvPr>
        <xdr:cNvCxnSpPr/>
      </xdr:nvCxnSpPr>
      <xdr:spPr>
        <a:xfrm>
          <a:off x="14592300" y="5631053"/>
          <a:ext cx="889000" cy="7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E1D457E2-B727-4D0E-936B-24AF1129737B}"/>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88244</xdr:rowOff>
    </xdr:from>
    <xdr:ext cx="534377" cy="259045"/>
    <xdr:sp macro="" textlink="">
      <xdr:nvSpPr>
        <xdr:cNvPr id="522" name="テキスト ボックス 521">
          <a:extLst>
            <a:ext uri="{FF2B5EF4-FFF2-40B4-BE49-F238E27FC236}">
              <a16:creationId xmlns:a16="http://schemas.microsoft.com/office/drawing/2014/main" id="{075FB3A4-5C8F-4B68-8FC6-7D98098231C2}"/>
            </a:ext>
          </a:extLst>
        </xdr:cNvPr>
        <xdr:cNvSpPr txBox="1"/>
      </xdr:nvSpPr>
      <xdr:spPr>
        <a:xfrm>
          <a:off x="15214111" y="64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144653</xdr:rowOff>
    </xdr:from>
    <xdr:to>
      <xdr:col>76</xdr:col>
      <xdr:colOff>114300</xdr:colOff>
      <xdr:row>36</xdr:row>
      <xdr:rowOff>5016</xdr:rowOff>
    </xdr:to>
    <xdr:cxnSp macro="">
      <xdr:nvCxnSpPr>
        <xdr:cNvPr id="523" name="直線コネクタ 522">
          <a:extLst>
            <a:ext uri="{FF2B5EF4-FFF2-40B4-BE49-F238E27FC236}">
              <a16:creationId xmlns:a16="http://schemas.microsoft.com/office/drawing/2014/main" id="{300796B7-0D28-4E6B-B1F2-5AD636491D93}"/>
            </a:ext>
          </a:extLst>
        </xdr:cNvPr>
        <xdr:cNvCxnSpPr/>
      </xdr:nvCxnSpPr>
      <xdr:spPr>
        <a:xfrm flipV="1">
          <a:off x="13703300" y="5631053"/>
          <a:ext cx="889000" cy="54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867ABD73-AD9D-4A86-AF77-28345C5E28E8}"/>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64374</xdr:rowOff>
    </xdr:from>
    <xdr:ext cx="534377" cy="259045"/>
    <xdr:sp macro="" textlink="">
      <xdr:nvSpPr>
        <xdr:cNvPr id="525" name="テキスト ボックス 524">
          <a:extLst>
            <a:ext uri="{FF2B5EF4-FFF2-40B4-BE49-F238E27FC236}">
              <a16:creationId xmlns:a16="http://schemas.microsoft.com/office/drawing/2014/main" id="{5515A636-CF63-45C0-AD38-9C5C4B75ECAA}"/>
            </a:ext>
          </a:extLst>
        </xdr:cNvPr>
        <xdr:cNvSpPr txBox="1"/>
      </xdr:nvSpPr>
      <xdr:spPr>
        <a:xfrm>
          <a:off x="14325111" y="640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5016</xdr:rowOff>
    </xdr:from>
    <xdr:to>
      <xdr:col>71</xdr:col>
      <xdr:colOff>177800</xdr:colOff>
      <xdr:row>36</xdr:row>
      <xdr:rowOff>68300</xdr:rowOff>
    </xdr:to>
    <xdr:cxnSp macro="">
      <xdr:nvCxnSpPr>
        <xdr:cNvPr id="526" name="直線コネクタ 525">
          <a:extLst>
            <a:ext uri="{FF2B5EF4-FFF2-40B4-BE49-F238E27FC236}">
              <a16:creationId xmlns:a16="http://schemas.microsoft.com/office/drawing/2014/main" id="{1E8C3A46-91A1-46DC-918E-E6CA395E7EEB}"/>
            </a:ext>
          </a:extLst>
        </xdr:cNvPr>
        <xdr:cNvCxnSpPr/>
      </xdr:nvCxnSpPr>
      <xdr:spPr>
        <a:xfrm flipV="1">
          <a:off x="12814300" y="6177216"/>
          <a:ext cx="889000" cy="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15043</xdr:rowOff>
    </xdr:from>
    <xdr:to>
      <xdr:col>72</xdr:col>
      <xdr:colOff>38100</xdr:colOff>
      <xdr:row>38</xdr:row>
      <xdr:rowOff>116643</xdr:rowOff>
    </xdr:to>
    <xdr:sp macro="" textlink="">
      <xdr:nvSpPr>
        <xdr:cNvPr id="527" name="フローチャート: 判断 526">
          <a:extLst>
            <a:ext uri="{FF2B5EF4-FFF2-40B4-BE49-F238E27FC236}">
              <a16:creationId xmlns:a16="http://schemas.microsoft.com/office/drawing/2014/main" id="{F7E15563-551C-450C-9807-048BD11C88F7}"/>
            </a:ext>
          </a:extLst>
        </xdr:cNvPr>
        <xdr:cNvSpPr/>
      </xdr:nvSpPr>
      <xdr:spPr>
        <a:xfrm>
          <a:off x="13652500" y="653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107770</xdr:rowOff>
    </xdr:from>
    <xdr:ext cx="534377" cy="259045"/>
    <xdr:sp macro="" textlink="">
      <xdr:nvSpPr>
        <xdr:cNvPr id="528" name="テキスト ボックス 527">
          <a:extLst>
            <a:ext uri="{FF2B5EF4-FFF2-40B4-BE49-F238E27FC236}">
              <a16:creationId xmlns:a16="http://schemas.microsoft.com/office/drawing/2014/main" id="{86DDB3B0-8360-4AE2-90B2-7C76DB309DBE}"/>
            </a:ext>
          </a:extLst>
        </xdr:cNvPr>
        <xdr:cNvSpPr txBox="1"/>
      </xdr:nvSpPr>
      <xdr:spPr>
        <a:xfrm>
          <a:off x="13436111" y="66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4223</xdr:rowOff>
    </xdr:from>
    <xdr:to>
      <xdr:col>67</xdr:col>
      <xdr:colOff>101600</xdr:colOff>
      <xdr:row>38</xdr:row>
      <xdr:rowOff>105823</xdr:rowOff>
    </xdr:to>
    <xdr:sp macro="" textlink="">
      <xdr:nvSpPr>
        <xdr:cNvPr id="529" name="フローチャート: 判断 528">
          <a:extLst>
            <a:ext uri="{FF2B5EF4-FFF2-40B4-BE49-F238E27FC236}">
              <a16:creationId xmlns:a16="http://schemas.microsoft.com/office/drawing/2014/main" id="{498AD32D-EC7C-407F-B55A-CB8E78B93AF2}"/>
            </a:ext>
          </a:extLst>
        </xdr:cNvPr>
        <xdr:cNvSpPr/>
      </xdr:nvSpPr>
      <xdr:spPr>
        <a:xfrm>
          <a:off x="12763500" y="651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96950</xdr:rowOff>
    </xdr:from>
    <xdr:ext cx="534377" cy="259045"/>
    <xdr:sp macro="" textlink="">
      <xdr:nvSpPr>
        <xdr:cNvPr id="530" name="テキスト ボックス 529">
          <a:extLst>
            <a:ext uri="{FF2B5EF4-FFF2-40B4-BE49-F238E27FC236}">
              <a16:creationId xmlns:a16="http://schemas.microsoft.com/office/drawing/2014/main" id="{993CDEED-1678-446F-BF5F-57BB21D9F504}"/>
            </a:ext>
          </a:extLst>
        </xdr:cNvPr>
        <xdr:cNvSpPr txBox="1"/>
      </xdr:nvSpPr>
      <xdr:spPr>
        <a:xfrm>
          <a:off x="12547111" y="661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94BBBFF2-F4DB-4AAA-8D91-302492F7BC08}"/>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2EFFE49B-E90E-423D-BCF1-B300442C0D7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DD68BAF3-449C-494E-9FDA-60530F8F761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8A984CE2-4943-4613-B650-96DDCC48BD69}"/>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62158A5E-C5F1-43D1-AF20-55295B1F10D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77070</xdr:rowOff>
    </xdr:from>
    <xdr:to>
      <xdr:col>85</xdr:col>
      <xdr:colOff>177800</xdr:colOff>
      <xdr:row>38</xdr:row>
      <xdr:rowOff>7220</xdr:rowOff>
    </xdr:to>
    <xdr:sp macro="" textlink="">
      <xdr:nvSpPr>
        <xdr:cNvPr id="536" name="楕円 535">
          <a:extLst>
            <a:ext uri="{FF2B5EF4-FFF2-40B4-BE49-F238E27FC236}">
              <a16:creationId xmlns:a16="http://schemas.microsoft.com/office/drawing/2014/main" id="{FDA8B88D-9F01-49F0-9C6B-B765ACAA3329}"/>
            </a:ext>
          </a:extLst>
        </xdr:cNvPr>
        <xdr:cNvSpPr/>
      </xdr:nvSpPr>
      <xdr:spPr>
        <a:xfrm>
          <a:off x="16268700" y="642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55497</xdr:rowOff>
    </xdr:from>
    <xdr:ext cx="534377" cy="259045"/>
    <xdr:sp macro="" textlink="">
      <xdr:nvSpPr>
        <xdr:cNvPr id="537" name="消防費該当値テキスト">
          <a:extLst>
            <a:ext uri="{FF2B5EF4-FFF2-40B4-BE49-F238E27FC236}">
              <a16:creationId xmlns:a16="http://schemas.microsoft.com/office/drawing/2014/main" id="{18883695-34BA-46BA-A883-4560180E5BEF}"/>
            </a:ext>
          </a:extLst>
        </xdr:cNvPr>
        <xdr:cNvSpPr txBox="1"/>
      </xdr:nvSpPr>
      <xdr:spPr>
        <a:xfrm>
          <a:off x="16370300" y="63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140240</xdr:rowOff>
    </xdr:from>
    <xdr:to>
      <xdr:col>81</xdr:col>
      <xdr:colOff>101600</xdr:colOff>
      <xdr:row>37</xdr:row>
      <xdr:rowOff>70390</xdr:rowOff>
    </xdr:to>
    <xdr:sp macro="" textlink="">
      <xdr:nvSpPr>
        <xdr:cNvPr id="538" name="楕円 537">
          <a:extLst>
            <a:ext uri="{FF2B5EF4-FFF2-40B4-BE49-F238E27FC236}">
              <a16:creationId xmlns:a16="http://schemas.microsoft.com/office/drawing/2014/main" id="{AF12B19E-F65B-4F5D-A09A-760379D37037}"/>
            </a:ext>
          </a:extLst>
        </xdr:cNvPr>
        <xdr:cNvSpPr/>
      </xdr:nvSpPr>
      <xdr:spPr>
        <a:xfrm>
          <a:off x="15430500" y="631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86917</xdr:rowOff>
    </xdr:from>
    <xdr:ext cx="534377" cy="259045"/>
    <xdr:sp macro="" textlink="">
      <xdr:nvSpPr>
        <xdr:cNvPr id="539" name="テキスト ボックス 538">
          <a:extLst>
            <a:ext uri="{FF2B5EF4-FFF2-40B4-BE49-F238E27FC236}">
              <a16:creationId xmlns:a16="http://schemas.microsoft.com/office/drawing/2014/main" id="{3B166154-D089-4B06-9EBA-323F4F7E4230}"/>
            </a:ext>
          </a:extLst>
        </xdr:cNvPr>
        <xdr:cNvSpPr txBox="1"/>
      </xdr:nvSpPr>
      <xdr:spPr>
        <a:xfrm>
          <a:off x="15214111" y="608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93853</xdr:rowOff>
    </xdr:from>
    <xdr:to>
      <xdr:col>76</xdr:col>
      <xdr:colOff>165100</xdr:colOff>
      <xdr:row>33</xdr:row>
      <xdr:rowOff>24003</xdr:rowOff>
    </xdr:to>
    <xdr:sp macro="" textlink="">
      <xdr:nvSpPr>
        <xdr:cNvPr id="540" name="楕円 539">
          <a:extLst>
            <a:ext uri="{FF2B5EF4-FFF2-40B4-BE49-F238E27FC236}">
              <a16:creationId xmlns:a16="http://schemas.microsoft.com/office/drawing/2014/main" id="{F8D99743-16A3-4CD7-B1E3-D2E900B424A2}"/>
            </a:ext>
          </a:extLst>
        </xdr:cNvPr>
        <xdr:cNvSpPr/>
      </xdr:nvSpPr>
      <xdr:spPr>
        <a:xfrm>
          <a:off x="14541500" y="558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40530</xdr:rowOff>
    </xdr:from>
    <xdr:ext cx="534377" cy="259045"/>
    <xdr:sp macro="" textlink="">
      <xdr:nvSpPr>
        <xdr:cNvPr id="541" name="テキスト ボックス 540">
          <a:extLst>
            <a:ext uri="{FF2B5EF4-FFF2-40B4-BE49-F238E27FC236}">
              <a16:creationId xmlns:a16="http://schemas.microsoft.com/office/drawing/2014/main" id="{30907068-1343-47C4-A7BF-6580C46248CB}"/>
            </a:ext>
          </a:extLst>
        </xdr:cNvPr>
        <xdr:cNvSpPr txBox="1"/>
      </xdr:nvSpPr>
      <xdr:spPr>
        <a:xfrm>
          <a:off x="14325111" y="535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125666</xdr:rowOff>
    </xdr:from>
    <xdr:to>
      <xdr:col>72</xdr:col>
      <xdr:colOff>38100</xdr:colOff>
      <xdr:row>36</xdr:row>
      <xdr:rowOff>55816</xdr:rowOff>
    </xdr:to>
    <xdr:sp macro="" textlink="">
      <xdr:nvSpPr>
        <xdr:cNvPr id="542" name="楕円 541">
          <a:extLst>
            <a:ext uri="{FF2B5EF4-FFF2-40B4-BE49-F238E27FC236}">
              <a16:creationId xmlns:a16="http://schemas.microsoft.com/office/drawing/2014/main" id="{8FB13FF7-352A-4E0E-88F8-3BE130286898}"/>
            </a:ext>
          </a:extLst>
        </xdr:cNvPr>
        <xdr:cNvSpPr/>
      </xdr:nvSpPr>
      <xdr:spPr>
        <a:xfrm>
          <a:off x="13652500" y="61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72343</xdr:rowOff>
    </xdr:from>
    <xdr:ext cx="534377" cy="259045"/>
    <xdr:sp macro="" textlink="">
      <xdr:nvSpPr>
        <xdr:cNvPr id="543" name="テキスト ボックス 542">
          <a:extLst>
            <a:ext uri="{FF2B5EF4-FFF2-40B4-BE49-F238E27FC236}">
              <a16:creationId xmlns:a16="http://schemas.microsoft.com/office/drawing/2014/main" id="{D8E308D2-23E6-44A3-887F-56A68308D72A}"/>
            </a:ext>
          </a:extLst>
        </xdr:cNvPr>
        <xdr:cNvSpPr txBox="1"/>
      </xdr:nvSpPr>
      <xdr:spPr>
        <a:xfrm>
          <a:off x="13436111" y="590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17500</xdr:rowOff>
    </xdr:from>
    <xdr:to>
      <xdr:col>67</xdr:col>
      <xdr:colOff>101600</xdr:colOff>
      <xdr:row>36</xdr:row>
      <xdr:rowOff>119100</xdr:rowOff>
    </xdr:to>
    <xdr:sp macro="" textlink="">
      <xdr:nvSpPr>
        <xdr:cNvPr id="544" name="楕円 543">
          <a:extLst>
            <a:ext uri="{FF2B5EF4-FFF2-40B4-BE49-F238E27FC236}">
              <a16:creationId xmlns:a16="http://schemas.microsoft.com/office/drawing/2014/main" id="{DC04FCE7-5400-497F-B974-FBD09BC73A88}"/>
            </a:ext>
          </a:extLst>
        </xdr:cNvPr>
        <xdr:cNvSpPr/>
      </xdr:nvSpPr>
      <xdr:spPr>
        <a:xfrm>
          <a:off x="12763500" y="61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135627</xdr:rowOff>
    </xdr:from>
    <xdr:ext cx="534377" cy="259045"/>
    <xdr:sp macro="" textlink="">
      <xdr:nvSpPr>
        <xdr:cNvPr id="545" name="テキスト ボックス 544">
          <a:extLst>
            <a:ext uri="{FF2B5EF4-FFF2-40B4-BE49-F238E27FC236}">
              <a16:creationId xmlns:a16="http://schemas.microsoft.com/office/drawing/2014/main" id="{7C28DFEE-0969-443F-A792-FB1F4ADA2128}"/>
            </a:ext>
          </a:extLst>
        </xdr:cNvPr>
        <xdr:cNvSpPr txBox="1"/>
      </xdr:nvSpPr>
      <xdr:spPr>
        <a:xfrm>
          <a:off x="12547111" y="59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AC1E9F56-624B-4728-A6DC-BE61C2E6D56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A1031924-C381-4D66-88DD-59C7E8B2BF4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609C4314-1687-452D-8AB8-49C59D917C87}"/>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9C799B06-4F7B-4626-8E5F-72A70053EA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451D8590-6739-4C20-832E-4E6A56B381FE}"/>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4836E408-7BD5-4615-8C7E-9A13949FB5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D50A1217-2097-4B54-AB81-A7B85C7D930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EF4002C8-202D-4B86-BE41-1FD781E20CB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13040166-4A5B-4B79-BEA4-FC600D66B00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A3E18C2-4338-4FF0-A7A9-A5AC8BACA86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58D30B5B-612E-4221-99B9-69A8D619679B}"/>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35F1554A-66BF-4855-826E-6DD6F11E0F39}"/>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B3D6B1B6-F71D-4290-93C3-7A9061B80899}"/>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C241E22B-1D22-412A-9128-A2380343A495}"/>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F29A1DE7-F82C-40BA-90F5-F6FBA2456B9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FEFC2187-BE67-4BFB-BF3B-DD4649EA9063}"/>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E0891932-482C-46EA-89E4-4C209753B77F}"/>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8CC4D24-AA0D-424E-A83D-A941FB45E9DD}"/>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7126E471-A527-44B1-AE4E-02A93C5813EF}"/>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33A46F5-897D-4E4B-9D51-2A785DE98B4A}"/>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A53C065F-C835-4385-8DED-889582D32F0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A5CA4D2A-17B9-424B-8AE4-0CD0280F39C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D48FE9D7-169A-4AC9-8751-60C8FFC29BA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27EAAF8D-8A77-4634-8DA7-7B022AFDB294}"/>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9702B41E-23F8-4251-B803-9E364EAE9678}"/>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B5F49256-A8AC-4B16-B4A8-5B94E5CAFBE7}"/>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E34FB1F1-553D-4622-A601-E7357B6FF857}"/>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A73DABB0-3EFA-4FE3-820E-385839393B15}"/>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31286</xdr:rowOff>
    </xdr:from>
    <xdr:to>
      <xdr:col>85</xdr:col>
      <xdr:colOff>127000</xdr:colOff>
      <xdr:row>58</xdr:row>
      <xdr:rowOff>38480</xdr:rowOff>
    </xdr:to>
    <xdr:cxnSp macro="">
      <xdr:nvCxnSpPr>
        <xdr:cNvPr id="574" name="直線コネクタ 573">
          <a:extLst>
            <a:ext uri="{FF2B5EF4-FFF2-40B4-BE49-F238E27FC236}">
              <a16:creationId xmlns:a16="http://schemas.microsoft.com/office/drawing/2014/main" id="{4A4B991B-958D-417E-83D9-BBAC7F177629}"/>
            </a:ext>
          </a:extLst>
        </xdr:cNvPr>
        <xdr:cNvCxnSpPr/>
      </xdr:nvCxnSpPr>
      <xdr:spPr>
        <a:xfrm flipV="1">
          <a:off x="15481300" y="9975386"/>
          <a:ext cx="838200" cy="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19457</xdr:rowOff>
    </xdr:from>
    <xdr:ext cx="534377" cy="259045"/>
    <xdr:sp macro="" textlink="">
      <xdr:nvSpPr>
        <xdr:cNvPr id="575" name="教育費平均値テキスト">
          <a:extLst>
            <a:ext uri="{FF2B5EF4-FFF2-40B4-BE49-F238E27FC236}">
              <a16:creationId xmlns:a16="http://schemas.microsoft.com/office/drawing/2014/main" id="{8B841D89-C829-4E49-819D-1EABF0BEF34F}"/>
            </a:ext>
          </a:extLst>
        </xdr:cNvPr>
        <xdr:cNvSpPr txBox="1"/>
      </xdr:nvSpPr>
      <xdr:spPr>
        <a:xfrm>
          <a:off x="16370300" y="962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145DB463-2504-4327-84BE-7D97238A82CE}"/>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19780</xdr:rowOff>
    </xdr:from>
    <xdr:to>
      <xdr:col>81</xdr:col>
      <xdr:colOff>50800</xdr:colOff>
      <xdr:row>58</xdr:row>
      <xdr:rowOff>38480</xdr:rowOff>
    </xdr:to>
    <xdr:cxnSp macro="">
      <xdr:nvCxnSpPr>
        <xdr:cNvPr id="577" name="直線コネクタ 576">
          <a:extLst>
            <a:ext uri="{FF2B5EF4-FFF2-40B4-BE49-F238E27FC236}">
              <a16:creationId xmlns:a16="http://schemas.microsoft.com/office/drawing/2014/main" id="{2F8E3692-F315-4C80-BBC2-446DBA33AAFC}"/>
            </a:ext>
          </a:extLst>
        </xdr:cNvPr>
        <xdr:cNvCxnSpPr/>
      </xdr:nvCxnSpPr>
      <xdr:spPr>
        <a:xfrm>
          <a:off x="14592300" y="9963880"/>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18B6A8A7-35A6-47E9-BB33-2EA4EA7DC7C6}"/>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147160</xdr:rowOff>
    </xdr:from>
    <xdr:ext cx="534377" cy="259045"/>
    <xdr:sp macro="" textlink="">
      <xdr:nvSpPr>
        <xdr:cNvPr id="579" name="テキスト ボックス 578">
          <a:extLst>
            <a:ext uri="{FF2B5EF4-FFF2-40B4-BE49-F238E27FC236}">
              <a16:creationId xmlns:a16="http://schemas.microsoft.com/office/drawing/2014/main" id="{B6544287-ADD4-434A-87A7-2FAA60AEE52D}"/>
            </a:ext>
          </a:extLst>
        </xdr:cNvPr>
        <xdr:cNvSpPr txBox="1"/>
      </xdr:nvSpPr>
      <xdr:spPr>
        <a:xfrm>
          <a:off x="15214111" y="957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19780</xdr:rowOff>
    </xdr:from>
    <xdr:to>
      <xdr:col>76</xdr:col>
      <xdr:colOff>114300</xdr:colOff>
      <xdr:row>58</xdr:row>
      <xdr:rowOff>51757</xdr:rowOff>
    </xdr:to>
    <xdr:cxnSp macro="">
      <xdr:nvCxnSpPr>
        <xdr:cNvPr id="580" name="直線コネクタ 579">
          <a:extLst>
            <a:ext uri="{FF2B5EF4-FFF2-40B4-BE49-F238E27FC236}">
              <a16:creationId xmlns:a16="http://schemas.microsoft.com/office/drawing/2014/main" id="{626B94D1-2A17-4896-A41A-0F028E5D2D0A}"/>
            </a:ext>
          </a:extLst>
        </xdr:cNvPr>
        <xdr:cNvCxnSpPr/>
      </xdr:nvCxnSpPr>
      <xdr:spPr>
        <a:xfrm flipV="1">
          <a:off x="13703300" y="9963880"/>
          <a:ext cx="889000" cy="3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986A7C91-944B-4241-B30B-75E85BDF0BA5}"/>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128072</xdr:rowOff>
    </xdr:from>
    <xdr:ext cx="534377" cy="259045"/>
    <xdr:sp macro="" textlink="">
      <xdr:nvSpPr>
        <xdr:cNvPr id="582" name="テキスト ボックス 581">
          <a:extLst>
            <a:ext uri="{FF2B5EF4-FFF2-40B4-BE49-F238E27FC236}">
              <a16:creationId xmlns:a16="http://schemas.microsoft.com/office/drawing/2014/main" id="{CCB3215F-CEA5-401D-9A13-3FD6542FF5AD}"/>
            </a:ext>
          </a:extLst>
        </xdr:cNvPr>
        <xdr:cNvSpPr txBox="1"/>
      </xdr:nvSpPr>
      <xdr:spPr>
        <a:xfrm>
          <a:off x="14325111" y="955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51757</xdr:rowOff>
    </xdr:from>
    <xdr:to>
      <xdr:col>71</xdr:col>
      <xdr:colOff>177800</xdr:colOff>
      <xdr:row>58</xdr:row>
      <xdr:rowOff>68083</xdr:rowOff>
    </xdr:to>
    <xdr:cxnSp macro="">
      <xdr:nvCxnSpPr>
        <xdr:cNvPr id="583" name="直線コネクタ 582">
          <a:extLst>
            <a:ext uri="{FF2B5EF4-FFF2-40B4-BE49-F238E27FC236}">
              <a16:creationId xmlns:a16="http://schemas.microsoft.com/office/drawing/2014/main" id="{11CC10BE-DDE8-4568-A550-6EC42E483E1F}"/>
            </a:ext>
          </a:extLst>
        </xdr:cNvPr>
        <xdr:cNvCxnSpPr/>
      </xdr:nvCxnSpPr>
      <xdr:spPr>
        <a:xfrm flipV="1">
          <a:off x="12814300" y="9995857"/>
          <a:ext cx="889000" cy="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59014</xdr:rowOff>
    </xdr:from>
    <xdr:to>
      <xdr:col>72</xdr:col>
      <xdr:colOff>38100</xdr:colOff>
      <xdr:row>57</xdr:row>
      <xdr:rowOff>160614</xdr:rowOff>
    </xdr:to>
    <xdr:sp macro="" textlink="">
      <xdr:nvSpPr>
        <xdr:cNvPr id="584" name="フローチャート: 判断 583">
          <a:extLst>
            <a:ext uri="{FF2B5EF4-FFF2-40B4-BE49-F238E27FC236}">
              <a16:creationId xmlns:a16="http://schemas.microsoft.com/office/drawing/2014/main" id="{24C4C998-0838-465E-BBF6-36D3B35C3DF5}"/>
            </a:ext>
          </a:extLst>
        </xdr:cNvPr>
        <xdr:cNvSpPr/>
      </xdr:nvSpPr>
      <xdr:spPr>
        <a:xfrm>
          <a:off x="13652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5691</xdr:rowOff>
    </xdr:from>
    <xdr:ext cx="534377" cy="259045"/>
    <xdr:sp macro="" textlink="">
      <xdr:nvSpPr>
        <xdr:cNvPr id="585" name="テキスト ボックス 584">
          <a:extLst>
            <a:ext uri="{FF2B5EF4-FFF2-40B4-BE49-F238E27FC236}">
              <a16:creationId xmlns:a16="http://schemas.microsoft.com/office/drawing/2014/main" id="{49DFF64D-17A8-453F-BE12-0530A4BCCF56}"/>
            </a:ext>
          </a:extLst>
        </xdr:cNvPr>
        <xdr:cNvSpPr txBox="1"/>
      </xdr:nvSpPr>
      <xdr:spPr>
        <a:xfrm>
          <a:off x="13436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94813</xdr:rowOff>
    </xdr:from>
    <xdr:to>
      <xdr:col>67</xdr:col>
      <xdr:colOff>101600</xdr:colOff>
      <xdr:row>58</xdr:row>
      <xdr:rowOff>24963</xdr:rowOff>
    </xdr:to>
    <xdr:sp macro="" textlink="">
      <xdr:nvSpPr>
        <xdr:cNvPr id="586" name="フローチャート: 判断 585">
          <a:extLst>
            <a:ext uri="{FF2B5EF4-FFF2-40B4-BE49-F238E27FC236}">
              <a16:creationId xmlns:a16="http://schemas.microsoft.com/office/drawing/2014/main" id="{22A5D379-CE97-4699-9A8B-AF73514B87BD}"/>
            </a:ext>
          </a:extLst>
        </xdr:cNvPr>
        <xdr:cNvSpPr/>
      </xdr:nvSpPr>
      <xdr:spPr>
        <a:xfrm>
          <a:off x="12763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41490</xdr:rowOff>
    </xdr:from>
    <xdr:ext cx="534377" cy="259045"/>
    <xdr:sp macro="" textlink="">
      <xdr:nvSpPr>
        <xdr:cNvPr id="587" name="テキスト ボックス 586">
          <a:extLst>
            <a:ext uri="{FF2B5EF4-FFF2-40B4-BE49-F238E27FC236}">
              <a16:creationId xmlns:a16="http://schemas.microsoft.com/office/drawing/2014/main" id="{E03E8BFD-171B-4E9D-8DA8-8B6113C28223}"/>
            </a:ext>
          </a:extLst>
        </xdr:cNvPr>
        <xdr:cNvSpPr txBox="1"/>
      </xdr:nvSpPr>
      <xdr:spPr>
        <a:xfrm>
          <a:off x="12547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270628AA-AC09-406D-8AC5-73EEE7C729D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84DE4FA0-21D7-4B47-82CE-22EBC4DB9DE5}"/>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1CA30E17-AAC9-4A78-B621-AD585072531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91686C58-0AA6-4CA5-BAA1-71ED3CDD28A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C6F75646-D894-4C84-9FAF-222182375294}"/>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151936</xdr:rowOff>
    </xdr:from>
    <xdr:to>
      <xdr:col>85</xdr:col>
      <xdr:colOff>177800</xdr:colOff>
      <xdr:row>58</xdr:row>
      <xdr:rowOff>82086</xdr:rowOff>
    </xdr:to>
    <xdr:sp macro="" textlink="">
      <xdr:nvSpPr>
        <xdr:cNvPr id="593" name="楕円 592">
          <a:extLst>
            <a:ext uri="{FF2B5EF4-FFF2-40B4-BE49-F238E27FC236}">
              <a16:creationId xmlns:a16="http://schemas.microsoft.com/office/drawing/2014/main" id="{ECA4E52B-C876-40C3-B29F-B2C213E9632B}"/>
            </a:ext>
          </a:extLst>
        </xdr:cNvPr>
        <xdr:cNvSpPr/>
      </xdr:nvSpPr>
      <xdr:spPr>
        <a:xfrm>
          <a:off x="16268700" y="99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66863</xdr:rowOff>
    </xdr:from>
    <xdr:ext cx="534377" cy="259045"/>
    <xdr:sp macro="" textlink="">
      <xdr:nvSpPr>
        <xdr:cNvPr id="594" name="教育費該当値テキスト">
          <a:extLst>
            <a:ext uri="{FF2B5EF4-FFF2-40B4-BE49-F238E27FC236}">
              <a16:creationId xmlns:a16="http://schemas.microsoft.com/office/drawing/2014/main" id="{54E5C7B5-03CE-4F59-9E03-9AFAD0D6BF58}"/>
            </a:ext>
          </a:extLst>
        </xdr:cNvPr>
        <xdr:cNvSpPr txBox="1"/>
      </xdr:nvSpPr>
      <xdr:spPr>
        <a:xfrm>
          <a:off x="16370300" y="983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159130</xdr:rowOff>
    </xdr:from>
    <xdr:to>
      <xdr:col>81</xdr:col>
      <xdr:colOff>101600</xdr:colOff>
      <xdr:row>58</xdr:row>
      <xdr:rowOff>89280</xdr:rowOff>
    </xdr:to>
    <xdr:sp macro="" textlink="">
      <xdr:nvSpPr>
        <xdr:cNvPr id="595" name="楕円 594">
          <a:extLst>
            <a:ext uri="{FF2B5EF4-FFF2-40B4-BE49-F238E27FC236}">
              <a16:creationId xmlns:a16="http://schemas.microsoft.com/office/drawing/2014/main" id="{7627BA56-6D4D-480E-BE8E-9EC77C298870}"/>
            </a:ext>
          </a:extLst>
        </xdr:cNvPr>
        <xdr:cNvSpPr/>
      </xdr:nvSpPr>
      <xdr:spPr>
        <a:xfrm>
          <a:off x="15430500" y="99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80407</xdr:rowOff>
    </xdr:from>
    <xdr:ext cx="534377" cy="259045"/>
    <xdr:sp macro="" textlink="">
      <xdr:nvSpPr>
        <xdr:cNvPr id="596" name="テキスト ボックス 595">
          <a:extLst>
            <a:ext uri="{FF2B5EF4-FFF2-40B4-BE49-F238E27FC236}">
              <a16:creationId xmlns:a16="http://schemas.microsoft.com/office/drawing/2014/main" id="{4EA84693-1B8E-401A-92DA-96850F8AD9E7}"/>
            </a:ext>
          </a:extLst>
        </xdr:cNvPr>
        <xdr:cNvSpPr txBox="1"/>
      </xdr:nvSpPr>
      <xdr:spPr>
        <a:xfrm>
          <a:off x="15214111" y="100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140430</xdr:rowOff>
    </xdr:from>
    <xdr:to>
      <xdr:col>76</xdr:col>
      <xdr:colOff>165100</xdr:colOff>
      <xdr:row>58</xdr:row>
      <xdr:rowOff>70580</xdr:rowOff>
    </xdr:to>
    <xdr:sp macro="" textlink="">
      <xdr:nvSpPr>
        <xdr:cNvPr id="597" name="楕円 596">
          <a:extLst>
            <a:ext uri="{FF2B5EF4-FFF2-40B4-BE49-F238E27FC236}">
              <a16:creationId xmlns:a16="http://schemas.microsoft.com/office/drawing/2014/main" id="{D6C262CA-988A-440E-8D7D-FEFDD417D352}"/>
            </a:ext>
          </a:extLst>
        </xdr:cNvPr>
        <xdr:cNvSpPr/>
      </xdr:nvSpPr>
      <xdr:spPr>
        <a:xfrm>
          <a:off x="14541500" y="99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61707</xdr:rowOff>
    </xdr:from>
    <xdr:ext cx="534377" cy="259045"/>
    <xdr:sp macro="" textlink="">
      <xdr:nvSpPr>
        <xdr:cNvPr id="598" name="テキスト ボックス 597">
          <a:extLst>
            <a:ext uri="{FF2B5EF4-FFF2-40B4-BE49-F238E27FC236}">
              <a16:creationId xmlns:a16="http://schemas.microsoft.com/office/drawing/2014/main" id="{FB9CDC7F-0B26-415D-BDE5-137E23D0AA2A}"/>
            </a:ext>
          </a:extLst>
        </xdr:cNvPr>
        <xdr:cNvSpPr txBox="1"/>
      </xdr:nvSpPr>
      <xdr:spPr>
        <a:xfrm>
          <a:off x="14325111" y="10005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957</xdr:rowOff>
    </xdr:from>
    <xdr:to>
      <xdr:col>72</xdr:col>
      <xdr:colOff>38100</xdr:colOff>
      <xdr:row>58</xdr:row>
      <xdr:rowOff>102557</xdr:rowOff>
    </xdr:to>
    <xdr:sp macro="" textlink="">
      <xdr:nvSpPr>
        <xdr:cNvPr id="599" name="楕円 598">
          <a:extLst>
            <a:ext uri="{FF2B5EF4-FFF2-40B4-BE49-F238E27FC236}">
              <a16:creationId xmlns:a16="http://schemas.microsoft.com/office/drawing/2014/main" id="{2FF3E906-FDDD-4FF0-B1DE-EA0EF41A0381}"/>
            </a:ext>
          </a:extLst>
        </xdr:cNvPr>
        <xdr:cNvSpPr/>
      </xdr:nvSpPr>
      <xdr:spPr>
        <a:xfrm>
          <a:off x="13652500" y="994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93684</xdr:rowOff>
    </xdr:from>
    <xdr:ext cx="534377" cy="259045"/>
    <xdr:sp macro="" textlink="">
      <xdr:nvSpPr>
        <xdr:cNvPr id="600" name="テキスト ボックス 599">
          <a:extLst>
            <a:ext uri="{FF2B5EF4-FFF2-40B4-BE49-F238E27FC236}">
              <a16:creationId xmlns:a16="http://schemas.microsoft.com/office/drawing/2014/main" id="{909F9094-75E0-4D7B-B85F-448E1EE3AEBF}"/>
            </a:ext>
          </a:extLst>
        </xdr:cNvPr>
        <xdr:cNvSpPr txBox="1"/>
      </xdr:nvSpPr>
      <xdr:spPr>
        <a:xfrm>
          <a:off x="13436111" y="100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17283</xdr:rowOff>
    </xdr:from>
    <xdr:to>
      <xdr:col>67</xdr:col>
      <xdr:colOff>101600</xdr:colOff>
      <xdr:row>58</xdr:row>
      <xdr:rowOff>118883</xdr:rowOff>
    </xdr:to>
    <xdr:sp macro="" textlink="">
      <xdr:nvSpPr>
        <xdr:cNvPr id="601" name="楕円 600">
          <a:extLst>
            <a:ext uri="{FF2B5EF4-FFF2-40B4-BE49-F238E27FC236}">
              <a16:creationId xmlns:a16="http://schemas.microsoft.com/office/drawing/2014/main" id="{5B1BFC22-72F9-43C2-A4BC-99B08A1B929A}"/>
            </a:ext>
          </a:extLst>
        </xdr:cNvPr>
        <xdr:cNvSpPr/>
      </xdr:nvSpPr>
      <xdr:spPr>
        <a:xfrm>
          <a:off x="12763500" y="996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110010</xdr:rowOff>
    </xdr:from>
    <xdr:ext cx="534377" cy="259045"/>
    <xdr:sp macro="" textlink="">
      <xdr:nvSpPr>
        <xdr:cNvPr id="602" name="テキスト ボックス 601">
          <a:extLst>
            <a:ext uri="{FF2B5EF4-FFF2-40B4-BE49-F238E27FC236}">
              <a16:creationId xmlns:a16="http://schemas.microsoft.com/office/drawing/2014/main" id="{F8449E6B-B09A-41D2-A165-A512971266F3}"/>
            </a:ext>
          </a:extLst>
        </xdr:cNvPr>
        <xdr:cNvSpPr txBox="1"/>
      </xdr:nvSpPr>
      <xdr:spPr>
        <a:xfrm>
          <a:off x="12547111" y="1005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BBF30D06-FEA7-4951-BCD8-C94F57F2011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5BDE9368-0A7A-4F0B-BEA2-4B36A26729E7}"/>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366C4BD9-26D9-4E1E-A507-472669FBC80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9467FB5B-F797-40D7-8728-946A0509C34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DD92873-447C-49FA-94EC-B5A9EF6F96FF}"/>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ECAA212-9EE8-4454-990D-59546CC55739}"/>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E4AC62AC-3178-4066-A839-3178C52BA79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3C7AF0BE-1C11-47AD-8019-55B017B70FD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E266A266-CC94-4221-9609-43437E73B43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AA242A84-A232-4191-8CD5-EE92A7C6D22E}"/>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23432D91-142D-46B4-8573-F3F579A9934F}"/>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694FA249-BBA0-486B-BA5D-7119C1031FE5}"/>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11BDF517-FD40-4B26-80A9-4861C1C73E49}"/>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4B1C5D77-EE01-4557-8805-AF3E3FB4CE99}"/>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CB2B2AF7-9537-4069-BF73-B19016CFD1E7}"/>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450847EF-280F-401F-AE97-A1005A4D242B}"/>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386356D3-3118-4511-9CB4-F0E927315205}"/>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C4FD609B-376F-41B4-AEBF-83EC58E78C16}"/>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FB4D3F89-B511-421C-8F1C-B45BEDAA39B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DF5C0F53-E97A-4183-9742-1CACA80D3EBC}"/>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ADB10621-E2AC-462C-9333-C01E696C4DBB}"/>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CFB021E7-63E2-4645-9583-F0B55C13491C}"/>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BE8DAEBF-822B-49CF-8745-6F6D3C2A9664}"/>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7BC8126F-9BC2-4E05-82F7-2B5373B90E58}"/>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86618A6F-21DE-4F08-B61B-A7AC1D594183}"/>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7641C8F7-5EF1-4CC9-8628-C25AA16BB1A1}"/>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38C1BBEE-8633-46D2-8008-3E35CDC7EA8D}"/>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B1FE868F-8734-49C7-BC47-964AF19D0D08}"/>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38362</xdr:rowOff>
    </xdr:from>
    <xdr:to>
      <xdr:col>85</xdr:col>
      <xdr:colOff>127000</xdr:colOff>
      <xdr:row>79</xdr:row>
      <xdr:rowOff>42766</xdr:rowOff>
    </xdr:to>
    <xdr:cxnSp macro="">
      <xdr:nvCxnSpPr>
        <xdr:cNvPr id="631" name="直線コネクタ 630">
          <a:extLst>
            <a:ext uri="{FF2B5EF4-FFF2-40B4-BE49-F238E27FC236}">
              <a16:creationId xmlns:a16="http://schemas.microsoft.com/office/drawing/2014/main" id="{68123268-8B16-4B2B-92EE-6EF3FD543AAC}"/>
            </a:ext>
          </a:extLst>
        </xdr:cNvPr>
        <xdr:cNvCxnSpPr/>
      </xdr:nvCxnSpPr>
      <xdr:spPr>
        <a:xfrm flipV="1">
          <a:off x="15481300" y="13582912"/>
          <a:ext cx="838200" cy="4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E8AB0C2-8B92-4903-A495-00B40C238EE5}"/>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84D1A2F5-8A3E-40D9-A2EE-A13D83ED5944}"/>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136896</xdr:rowOff>
    </xdr:from>
    <xdr:to>
      <xdr:col>81</xdr:col>
      <xdr:colOff>50800</xdr:colOff>
      <xdr:row>79</xdr:row>
      <xdr:rowOff>42766</xdr:rowOff>
    </xdr:to>
    <xdr:cxnSp macro="">
      <xdr:nvCxnSpPr>
        <xdr:cNvPr id="634" name="直線コネクタ 633">
          <a:extLst>
            <a:ext uri="{FF2B5EF4-FFF2-40B4-BE49-F238E27FC236}">
              <a16:creationId xmlns:a16="http://schemas.microsoft.com/office/drawing/2014/main" id="{CA3D6F0F-96EB-4F53-8C7E-DE8FB5C45EBA}"/>
            </a:ext>
          </a:extLst>
        </xdr:cNvPr>
        <xdr:cNvCxnSpPr/>
      </xdr:nvCxnSpPr>
      <xdr:spPr>
        <a:xfrm>
          <a:off x="14592300" y="13509996"/>
          <a:ext cx="889000" cy="7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19704AD3-08B4-46B0-95F3-5008F5F4A711}"/>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5687B049-51B4-4904-B948-97849CF8AEC5}"/>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37492</xdr:rowOff>
    </xdr:from>
    <xdr:to>
      <xdr:col>76</xdr:col>
      <xdr:colOff>114300</xdr:colOff>
      <xdr:row>78</xdr:row>
      <xdr:rowOff>136896</xdr:rowOff>
    </xdr:to>
    <xdr:cxnSp macro="">
      <xdr:nvCxnSpPr>
        <xdr:cNvPr id="637" name="直線コネクタ 636">
          <a:extLst>
            <a:ext uri="{FF2B5EF4-FFF2-40B4-BE49-F238E27FC236}">
              <a16:creationId xmlns:a16="http://schemas.microsoft.com/office/drawing/2014/main" id="{C692BACC-EBA0-4481-9C3D-DCC2025F2E5F}"/>
            </a:ext>
          </a:extLst>
        </xdr:cNvPr>
        <xdr:cNvCxnSpPr/>
      </xdr:nvCxnSpPr>
      <xdr:spPr>
        <a:xfrm>
          <a:off x="13703300" y="13239142"/>
          <a:ext cx="889000" cy="27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4B88BC40-E9B4-4ED2-B0A2-B4D21214E74A}"/>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3277FB5F-9B2F-4A94-96C4-5E4394607A63}"/>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37492</xdr:rowOff>
    </xdr:from>
    <xdr:to>
      <xdr:col>71</xdr:col>
      <xdr:colOff>177800</xdr:colOff>
      <xdr:row>78</xdr:row>
      <xdr:rowOff>12950</xdr:rowOff>
    </xdr:to>
    <xdr:cxnSp macro="">
      <xdr:nvCxnSpPr>
        <xdr:cNvPr id="640" name="直線コネクタ 639">
          <a:extLst>
            <a:ext uri="{FF2B5EF4-FFF2-40B4-BE49-F238E27FC236}">
              <a16:creationId xmlns:a16="http://schemas.microsoft.com/office/drawing/2014/main" id="{FBF784B2-C8F1-4D76-AFE7-B08EF849FA56}"/>
            </a:ext>
          </a:extLst>
        </xdr:cNvPr>
        <xdr:cNvCxnSpPr/>
      </xdr:nvCxnSpPr>
      <xdr:spPr>
        <a:xfrm flipV="1">
          <a:off x="12814300" y="13239142"/>
          <a:ext cx="889000" cy="1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115295</xdr:rowOff>
    </xdr:from>
    <xdr:to>
      <xdr:col>72</xdr:col>
      <xdr:colOff>38100</xdr:colOff>
      <xdr:row>79</xdr:row>
      <xdr:rowOff>45445</xdr:rowOff>
    </xdr:to>
    <xdr:sp macro="" textlink="">
      <xdr:nvSpPr>
        <xdr:cNvPr id="641" name="フローチャート: 判断 640">
          <a:extLst>
            <a:ext uri="{FF2B5EF4-FFF2-40B4-BE49-F238E27FC236}">
              <a16:creationId xmlns:a16="http://schemas.microsoft.com/office/drawing/2014/main" id="{A3DF939E-0E55-4BB1-8014-ABDEB4616973}"/>
            </a:ext>
          </a:extLst>
        </xdr:cNvPr>
        <xdr:cNvSpPr/>
      </xdr:nvSpPr>
      <xdr:spPr>
        <a:xfrm>
          <a:off x="13652500" y="134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36572</xdr:rowOff>
    </xdr:from>
    <xdr:ext cx="469744" cy="259045"/>
    <xdr:sp macro="" textlink="">
      <xdr:nvSpPr>
        <xdr:cNvPr id="642" name="テキスト ボックス 641">
          <a:extLst>
            <a:ext uri="{FF2B5EF4-FFF2-40B4-BE49-F238E27FC236}">
              <a16:creationId xmlns:a16="http://schemas.microsoft.com/office/drawing/2014/main" id="{B3D3D481-CEBB-4D46-B70E-3F4774DE2695}"/>
            </a:ext>
          </a:extLst>
        </xdr:cNvPr>
        <xdr:cNvSpPr txBox="1"/>
      </xdr:nvSpPr>
      <xdr:spPr>
        <a:xfrm>
          <a:off x="13468428" y="1358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129347</xdr:rowOff>
    </xdr:from>
    <xdr:to>
      <xdr:col>67</xdr:col>
      <xdr:colOff>101600</xdr:colOff>
      <xdr:row>79</xdr:row>
      <xdr:rowOff>59497</xdr:rowOff>
    </xdr:to>
    <xdr:sp macro="" textlink="">
      <xdr:nvSpPr>
        <xdr:cNvPr id="643" name="フローチャート: 判断 642">
          <a:extLst>
            <a:ext uri="{FF2B5EF4-FFF2-40B4-BE49-F238E27FC236}">
              <a16:creationId xmlns:a16="http://schemas.microsoft.com/office/drawing/2014/main" id="{5E821755-836E-4006-A8BD-EAFB7731D17F}"/>
            </a:ext>
          </a:extLst>
        </xdr:cNvPr>
        <xdr:cNvSpPr/>
      </xdr:nvSpPr>
      <xdr:spPr>
        <a:xfrm>
          <a:off x="12763500" y="1350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50624</xdr:rowOff>
    </xdr:from>
    <xdr:ext cx="469744" cy="259045"/>
    <xdr:sp macro="" textlink="">
      <xdr:nvSpPr>
        <xdr:cNvPr id="644" name="テキスト ボックス 643">
          <a:extLst>
            <a:ext uri="{FF2B5EF4-FFF2-40B4-BE49-F238E27FC236}">
              <a16:creationId xmlns:a16="http://schemas.microsoft.com/office/drawing/2014/main" id="{CE88124D-A3AF-4AFC-A89F-916F61C42288}"/>
            </a:ext>
          </a:extLst>
        </xdr:cNvPr>
        <xdr:cNvSpPr txBox="1"/>
      </xdr:nvSpPr>
      <xdr:spPr>
        <a:xfrm>
          <a:off x="12579428" y="1359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9A6C5B76-FBAA-4B1A-BD95-97848D040F3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9E1715C6-6442-4C88-BF4C-8397F06989B6}"/>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28EC0167-7710-46C3-BA6D-C45CAD4C2D8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F884229F-A0EB-4979-AAFB-6325F8C98B5F}"/>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6599E59E-B2EE-4423-8843-EBE25DB05973}"/>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159012</xdr:rowOff>
    </xdr:from>
    <xdr:to>
      <xdr:col>85</xdr:col>
      <xdr:colOff>177800</xdr:colOff>
      <xdr:row>79</xdr:row>
      <xdr:rowOff>89162</xdr:rowOff>
    </xdr:to>
    <xdr:sp macro="" textlink="">
      <xdr:nvSpPr>
        <xdr:cNvPr id="650" name="楕円 649">
          <a:extLst>
            <a:ext uri="{FF2B5EF4-FFF2-40B4-BE49-F238E27FC236}">
              <a16:creationId xmlns:a16="http://schemas.microsoft.com/office/drawing/2014/main" id="{EABA9A81-1737-478D-804B-D5C6BF0D8A9B}"/>
            </a:ext>
          </a:extLst>
        </xdr:cNvPr>
        <xdr:cNvSpPr/>
      </xdr:nvSpPr>
      <xdr:spPr>
        <a:xfrm>
          <a:off x="16268700" y="13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378565" cy="259045"/>
    <xdr:sp macro="" textlink="">
      <xdr:nvSpPr>
        <xdr:cNvPr id="651" name="災害復旧費該当値テキスト">
          <a:extLst>
            <a:ext uri="{FF2B5EF4-FFF2-40B4-BE49-F238E27FC236}">
              <a16:creationId xmlns:a16="http://schemas.microsoft.com/office/drawing/2014/main" id="{267396FD-2AB8-407F-A13A-6F42ABCB2C78}"/>
            </a:ext>
          </a:extLst>
        </xdr:cNvPr>
        <xdr:cNvSpPr txBox="1"/>
      </xdr:nvSpPr>
      <xdr:spPr>
        <a:xfrm>
          <a:off x="16370300" y="134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163416</xdr:rowOff>
    </xdr:from>
    <xdr:to>
      <xdr:col>81</xdr:col>
      <xdr:colOff>101600</xdr:colOff>
      <xdr:row>79</xdr:row>
      <xdr:rowOff>93566</xdr:rowOff>
    </xdr:to>
    <xdr:sp macro="" textlink="">
      <xdr:nvSpPr>
        <xdr:cNvPr id="652" name="楕円 651">
          <a:extLst>
            <a:ext uri="{FF2B5EF4-FFF2-40B4-BE49-F238E27FC236}">
              <a16:creationId xmlns:a16="http://schemas.microsoft.com/office/drawing/2014/main" id="{9284A02C-512F-4596-899B-5B3F407DBFDE}"/>
            </a:ext>
          </a:extLst>
        </xdr:cNvPr>
        <xdr:cNvSpPr/>
      </xdr:nvSpPr>
      <xdr:spPr>
        <a:xfrm>
          <a:off x="15430500" y="135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84693</xdr:rowOff>
    </xdr:from>
    <xdr:ext cx="378565" cy="259045"/>
    <xdr:sp macro="" textlink="">
      <xdr:nvSpPr>
        <xdr:cNvPr id="653" name="テキスト ボックス 652">
          <a:extLst>
            <a:ext uri="{FF2B5EF4-FFF2-40B4-BE49-F238E27FC236}">
              <a16:creationId xmlns:a16="http://schemas.microsoft.com/office/drawing/2014/main" id="{6C34A19D-FC5B-42F7-8300-280434BB458F}"/>
            </a:ext>
          </a:extLst>
        </xdr:cNvPr>
        <xdr:cNvSpPr txBox="1"/>
      </xdr:nvSpPr>
      <xdr:spPr>
        <a:xfrm>
          <a:off x="15292017" y="13629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86096</xdr:rowOff>
    </xdr:from>
    <xdr:to>
      <xdr:col>76</xdr:col>
      <xdr:colOff>165100</xdr:colOff>
      <xdr:row>79</xdr:row>
      <xdr:rowOff>16246</xdr:rowOff>
    </xdr:to>
    <xdr:sp macro="" textlink="">
      <xdr:nvSpPr>
        <xdr:cNvPr id="654" name="楕円 653">
          <a:extLst>
            <a:ext uri="{FF2B5EF4-FFF2-40B4-BE49-F238E27FC236}">
              <a16:creationId xmlns:a16="http://schemas.microsoft.com/office/drawing/2014/main" id="{C13751EC-00A2-4EA5-93BC-5FC3A58EA7F6}"/>
            </a:ext>
          </a:extLst>
        </xdr:cNvPr>
        <xdr:cNvSpPr/>
      </xdr:nvSpPr>
      <xdr:spPr>
        <a:xfrm>
          <a:off x="14541500" y="1345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7373</xdr:rowOff>
    </xdr:from>
    <xdr:ext cx="534377" cy="259045"/>
    <xdr:sp macro="" textlink="">
      <xdr:nvSpPr>
        <xdr:cNvPr id="655" name="テキスト ボックス 654">
          <a:extLst>
            <a:ext uri="{FF2B5EF4-FFF2-40B4-BE49-F238E27FC236}">
              <a16:creationId xmlns:a16="http://schemas.microsoft.com/office/drawing/2014/main" id="{90570A6A-5702-4826-B940-A7432938B76E}"/>
            </a:ext>
          </a:extLst>
        </xdr:cNvPr>
        <xdr:cNvSpPr txBox="1"/>
      </xdr:nvSpPr>
      <xdr:spPr>
        <a:xfrm>
          <a:off x="14325111" y="1355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158142</xdr:rowOff>
    </xdr:from>
    <xdr:to>
      <xdr:col>72</xdr:col>
      <xdr:colOff>38100</xdr:colOff>
      <xdr:row>77</xdr:row>
      <xdr:rowOff>88292</xdr:rowOff>
    </xdr:to>
    <xdr:sp macro="" textlink="">
      <xdr:nvSpPr>
        <xdr:cNvPr id="656" name="楕円 655">
          <a:extLst>
            <a:ext uri="{FF2B5EF4-FFF2-40B4-BE49-F238E27FC236}">
              <a16:creationId xmlns:a16="http://schemas.microsoft.com/office/drawing/2014/main" id="{302941AF-D139-48A0-9340-31F27C99CDC3}"/>
            </a:ext>
          </a:extLst>
        </xdr:cNvPr>
        <xdr:cNvSpPr/>
      </xdr:nvSpPr>
      <xdr:spPr>
        <a:xfrm>
          <a:off x="13652500" y="1318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104820</xdr:rowOff>
    </xdr:from>
    <xdr:ext cx="534377" cy="259045"/>
    <xdr:sp macro="" textlink="">
      <xdr:nvSpPr>
        <xdr:cNvPr id="657" name="テキスト ボックス 656">
          <a:extLst>
            <a:ext uri="{FF2B5EF4-FFF2-40B4-BE49-F238E27FC236}">
              <a16:creationId xmlns:a16="http://schemas.microsoft.com/office/drawing/2014/main" id="{D39A10FA-A56A-4C0D-A7A4-0A96742DE530}"/>
            </a:ext>
          </a:extLst>
        </xdr:cNvPr>
        <xdr:cNvSpPr txBox="1"/>
      </xdr:nvSpPr>
      <xdr:spPr>
        <a:xfrm>
          <a:off x="13436111" y="129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133600</xdr:rowOff>
    </xdr:from>
    <xdr:to>
      <xdr:col>67</xdr:col>
      <xdr:colOff>101600</xdr:colOff>
      <xdr:row>78</xdr:row>
      <xdr:rowOff>63750</xdr:rowOff>
    </xdr:to>
    <xdr:sp macro="" textlink="">
      <xdr:nvSpPr>
        <xdr:cNvPr id="658" name="楕円 657">
          <a:extLst>
            <a:ext uri="{FF2B5EF4-FFF2-40B4-BE49-F238E27FC236}">
              <a16:creationId xmlns:a16="http://schemas.microsoft.com/office/drawing/2014/main" id="{3BDF4CD5-1929-4B7F-B7AB-708019CC8B92}"/>
            </a:ext>
          </a:extLst>
        </xdr:cNvPr>
        <xdr:cNvSpPr/>
      </xdr:nvSpPr>
      <xdr:spPr>
        <a:xfrm>
          <a:off x="12763500" y="1333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80277</xdr:rowOff>
    </xdr:from>
    <xdr:ext cx="534377" cy="259045"/>
    <xdr:sp macro="" textlink="">
      <xdr:nvSpPr>
        <xdr:cNvPr id="659" name="テキスト ボックス 658">
          <a:extLst>
            <a:ext uri="{FF2B5EF4-FFF2-40B4-BE49-F238E27FC236}">
              <a16:creationId xmlns:a16="http://schemas.microsoft.com/office/drawing/2014/main" id="{3D64A9AE-8A15-4543-8A49-E4C157B07477}"/>
            </a:ext>
          </a:extLst>
        </xdr:cNvPr>
        <xdr:cNvSpPr txBox="1"/>
      </xdr:nvSpPr>
      <xdr:spPr>
        <a:xfrm>
          <a:off x="12547111" y="1311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9B3AD750-F83A-4B9D-A86F-381D1025B957}"/>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9266F47C-CF99-46AD-87A1-075301A39A3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40FB6282-F53D-4A1E-99DA-64BD6D26106D}"/>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C1D85D97-D104-4992-B7B0-D12FD12D4D06}"/>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FA4E10AF-B5A6-486B-8018-1C6CD3579614}"/>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96CF937B-D5D6-47DD-B1AD-ACA245DD76AC}"/>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2420A74D-C07E-4208-B60B-69983F17B202}"/>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E4B61B02-92D3-4A60-BCC8-F15B5BFA9616}"/>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B4762A8F-94CD-421D-A073-98D56731056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C8E8C914-6C5B-451B-970A-CE963B50C19C}"/>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CC3A61B-DC93-442A-8B11-FFC876A0BAA8}"/>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30BDEC52-9DBC-40AD-980C-5AB6AF2359A5}"/>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E48D5D63-7506-4177-91DE-25D27FDB04DA}"/>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EB6635F-91FA-40E3-83C3-6362B147CA8F}"/>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918CF273-959E-43B4-BEAE-15EC5ADEDD5D}"/>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ED82F123-ACC9-435D-899E-0895210B1548}"/>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5414BE6C-1C69-4453-A1C9-62BB98267611}"/>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B66C661B-558B-4ED3-B701-17DC10F68D9E}"/>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83D76C-D9A2-4870-9CB2-D2F77CABFF6A}"/>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3172832F-1D68-4027-8FE5-E3F3C0E7CB3C}"/>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84AA35C2-156D-48F4-BD96-1245633C432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91BDFD41-903E-4C05-BBF3-004313486738}"/>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E28E704A-3A9C-4C5E-9E94-7C00469EE593}"/>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93149538-847B-4564-ADE0-820114701BC2}"/>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27BB2BC0-D509-4552-9557-33C81B53C8E9}"/>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B605159D-5722-495B-B41B-0ED51C7AF6A3}"/>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C1B40500-8BE7-4424-8D68-C87ECDDBE3DB}"/>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DF122C9A-0406-4B0A-9925-BFFE6BE676A8}"/>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145563</xdr:rowOff>
    </xdr:from>
    <xdr:to>
      <xdr:col>85</xdr:col>
      <xdr:colOff>127000</xdr:colOff>
      <xdr:row>97</xdr:row>
      <xdr:rowOff>161989</xdr:rowOff>
    </xdr:to>
    <xdr:cxnSp macro="">
      <xdr:nvCxnSpPr>
        <xdr:cNvPr id="688" name="直線コネクタ 687">
          <a:extLst>
            <a:ext uri="{FF2B5EF4-FFF2-40B4-BE49-F238E27FC236}">
              <a16:creationId xmlns:a16="http://schemas.microsoft.com/office/drawing/2014/main" id="{D89F812D-2D3F-41B6-B949-8C48658A196E}"/>
            </a:ext>
          </a:extLst>
        </xdr:cNvPr>
        <xdr:cNvCxnSpPr/>
      </xdr:nvCxnSpPr>
      <xdr:spPr>
        <a:xfrm flipV="1">
          <a:off x="15481300" y="16776213"/>
          <a:ext cx="8382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35AAA731-EBAE-4705-86DB-93E9CFB120D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9AF407EA-DD1A-4368-B3F5-EBED5696A896}"/>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161989</xdr:rowOff>
    </xdr:from>
    <xdr:to>
      <xdr:col>81</xdr:col>
      <xdr:colOff>50800</xdr:colOff>
      <xdr:row>98</xdr:row>
      <xdr:rowOff>7542</xdr:rowOff>
    </xdr:to>
    <xdr:cxnSp macro="">
      <xdr:nvCxnSpPr>
        <xdr:cNvPr id="691" name="直線コネクタ 690">
          <a:extLst>
            <a:ext uri="{FF2B5EF4-FFF2-40B4-BE49-F238E27FC236}">
              <a16:creationId xmlns:a16="http://schemas.microsoft.com/office/drawing/2014/main" id="{BCA9490C-A1ED-4241-A20E-CD6C2C2859C7}"/>
            </a:ext>
          </a:extLst>
        </xdr:cNvPr>
        <xdr:cNvCxnSpPr/>
      </xdr:nvCxnSpPr>
      <xdr:spPr>
        <a:xfrm flipV="1">
          <a:off x="14592300" y="16792639"/>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6C4DCE72-B631-4665-B8FF-8FCB8C742BE9}"/>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3DD8DF8A-015F-4FAE-8E45-66B89DFBFD13}"/>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7542</xdr:rowOff>
    </xdr:from>
    <xdr:to>
      <xdr:col>76</xdr:col>
      <xdr:colOff>114300</xdr:colOff>
      <xdr:row>98</xdr:row>
      <xdr:rowOff>17990</xdr:rowOff>
    </xdr:to>
    <xdr:cxnSp macro="">
      <xdr:nvCxnSpPr>
        <xdr:cNvPr id="694" name="直線コネクタ 693">
          <a:extLst>
            <a:ext uri="{FF2B5EF4-FFF2-40B4-BE49-F238E27FC236}">
              <a16:creationId xmlns:a16="http://schemas.microsoft.com/office/drawing/2014/main" id="{A728B5B3-56ED-45CE-8694-783AC8446707}"/>
            </a:ext>
          </a:extLst>
        </xdr:cNvPr>
        <xdr:cNvCxnSpPr/>
      </xdr:nvCxnSpPr>
      <xdr:spPr>
        <a:xfrm flipV="1">
          <a:off x="13703300" y="16809642"/>
          <a:ext cx="889000" cy="10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B393F42E-263B-4264-8D39-449E6D84C4F5}"/>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40B7358F-3307-4960-86A1-A6E14A6908A2}"/>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17990</xdr:rowOff>
    </xdr:from>
    <xdr:to>
      <xdr:col>71</xdr:col>
      <xdr:colOff>177800</xdr:colOff>
      <xdr:row>98</xdr:row>
      <xdr:rowOff>27742</xdr:rowOff>
    </xdr:to>
    <xdr:cxnSp macro="">
      <xdr:nvCxnSpPr>
        <xdr:cNvPr id="697" name="直線コネクタ 696">
          <a:extLst>
            <a:ext uri="{FF2B5EF4-FFF2-40B4-BE49-F238E27FC236}">
              <a16:creationId xmlns:a16="http://schemas.microsoft.com/office/drawing/2014/main" id="{E42B1993-A357-48A1-B39A-1A77A5FD7AF5}"/>
            </a:ext>
          </a:extLst>
        </xdr:cNvPr>
        <xdr:cNvCxnSpPr/>
      </xdr:nvCxnSpPr>
      <xdr:spPr>
        <a:xfrm flipV="1">
          <a:off x="12814300" y="16820090"/>
          <a:ext cx="889000" cy="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130600</xdr:rowOff>
    </xdr:from>
    <xdr:to>
      <xdr:col>72</xdr:col>
      <xdr:colOff>38100</xdr:colOff>
      <xdr:row>98</xdr:row>
      <xdr:rowOff>60750</xdr:rowOff>
    </xdr:to>
    <xdr:sp macro="" textlink="">
      <xdr:nvSpPr>
        <xdr:cNvPr id="698" name="フローチャート: 判断 697">
          <a:extLst>
            <a:ext uri="{FF2B5EF4-FFF2-40B4-BE49-F238E27FC236}">
              <a16:creationId xmlns:a16="http://schemas.microsoft.com/office/drawing/2014/main" id="{F9ED4FA7-1BBD-47FE-B56A-3B2F36EDD74D}"/>
            </a:ext>
          </a:extLst>
        </xdr:cNvPr>
        <xdr:cNvSpPr/>
      </xdr:nvSpPr>
      <xdr:spPr>
        <a:xfrm>
          <a:off x="13652500" y="1676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77277</xdr:rowOff>
    </xdr:from>
    <xdr:ext cx="534377" cy="259045"/>
    <xdr:sp macro="" textlink="">
      <xdr:nvSpPr>
        <xdr:cNvPr id="699" name="テキスト ボックス 698">
          <a:extLst>
            <a:ext uri="{FF2B5EF4-FFF2-40B4-BE49-F238E27FC236}">
              <a16:creationId xmlns:a16="http://schemas.microsoft.com/office/drawing/2014/main" id="{975BFAD3-C480-47C0-B8D5-14206EDCC49D}"/>
            </a:ext>
          </a:extLst>
        </xdr:cNvPr>
        <xdr:cNvSpPr txBox="1"/>
      </xdr:nvSpPr>
      <xdr:spPr>
        <a:xfrm>
          <a:off x="13436111" y="1653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137074</xdr:rowOff>
    </xdr:from>
    <xdr:to>
      <xdr:col>67</xdr:col>
      <xdr:colOff>101600</xdr:colOff>
      <xdr:row>98</xdr:row>
      <xdr:rowOff>67224</xdr:rowOff>
    </xdr:to>
    <xdr:sp macro="" textlink="">
      <xdr:nvSpPr>
        <xdr:cNvPr id="700" name="フローチャート: 判断 699">
          <a:extLst>
            <a:ext uri="{FF2B5EF4-FFF2-40B4-BE49-F238E27FC236}">
              <a16:creationId xmlns:a16="http://schemas.microsoft.com/office/drawing/2014/main" id="{11496D07-32F6-48CA-BD41-FBE59E518942}"/>
            </a:ext>
          </a:extLst>
        </xdr:cNvPr>
        <xdr:cNvSpPr/>
      </xdr:nvSpPr>
      <xdr:spPr>
        <a:xfrm>
          <a:off x="12763500" y="16767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83751</xdr:rowOff>
    </xdr:from>
    <xdr:ext cx="534377" cy="259045"/>
    <xdr:sp macro="" textlink="">
      <xdr:nvSpPr>
        <xdr:cNvPr id="701" name="テキスト ボックス 700">
          <a:extLst>
            <a:ext uri="{FF2B5EF4-FFF2-40B4-BE49-F238E27FC236}">
              <a16:creationId xmlns:a16="http://schemas.microsoft.com/office/drawing/2014/main" id="{74362140-9E31-4FAB-A912-E4C3054040A8}"/>
            </a:ext>
          </a:extLst>
        </xdr:cNvPr>
        <xdr:cNvSpPr txBox="1"/>
      </xdr:nvSpPr>
      <xdr:spPr>
        <a:xfrm>
          <a:off x="12547111" y="1654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AAE1C367-4FFC-4895-A37F-0402EFB3F238}"/>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80D70602-84BC-4334-8BF2-2FC4E42E724F}"/>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66829AB9-71D8-41DF-B05E-0B2D178B48B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CEAE2010-22B2-4AB4-AF38-80E3661EE67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C5080D42-8AFF-43EA-A1C9-63B76F3452B2}"/>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94763</xdr:rowOff>
    </xdr:from>
    <xdr:to>
      <xdr:col>85</xdr:col>
      <xdr:colOff>177800</xdr:colOff>
      <xdr:row>98</xdr:row>
      <xdr:rowOff>24913</xdr:rowOff>
    </xdr:to>
    <xdr:sp macro="" textlink="">
      <xdr:nvSpPr>
        <xdr:cNvPr id="707" name="楕円 706">
          <a:extLst>
            <a:ext uri="{FF2B5EF4-FFF2-40B4-BE49-F238E27FC236}">
              <a16:creationId xmlns:a16="http://schemas.microsoft.com/office/drawing/2014/main" id="{7CD2A97E-7307-4D72-8D6E-D26AE5722022}"/>
            </a:ext>
          </a:extLst>
        </xdr:cNvPr>
        <xdr:cNvSpPr/>
      </xdr:nvSpPr>
      <xdr:spPr>
        <a:xfrm>
          <a:off x="16268700" y="167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73190</xdr:rowOff>
    </xdr:from>
    <xdr:ext cx="534377" cy="259045"/>
    <xdr:sp macro="" textlink="">
      <xdr:nvSpPr>
        <xdr:cNvPr id="708" name="公債費該当値テキスト">
          <a:extLst>
            <a:ext uri="{FF2B5EF4-FFF2-40B4-BE49-F238E27FC236}">
              <a16:creationId xmlns:a16="http://schemas.microsoft.com/office/drawing/2014/main" id="{FE36E468-51D1-499F-A284-5804B61240F2}"/>
            </a:ext>
          </a:extLst>
        </xdr:cNvPr>
        <xdr:cNvSpPr txBox="1"/>
      </xdr:nvSpPr>
      <xdr:spPr>
        <a:xfrm>
          <a:off x="16370300" y="1670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111189</xdr:rowOff>
    </xdr:from>
    <xdr:to>
      <xdr:col>81</xdr:col>
      <xdr:colOff>101600</xdr:colOff>
      <xdr:row>98</xdr:row>
      <xdr:rowOff>41339</xdr:rowOff>
    </xdr:to>
    <xdr:sp macro="" textlink="">
      <xdr:nvSpPr>
        <xdr:cNvPr id="709" name="楕円 708">
          <a:extLst>
            <a:ext uri="{FF2B5EF4-FFF2-40B4-BE49-F238E27FC236}">
              <a16:creationId xmlns:a16="http://schemas.microsoft.com/office/drawing/2014/main" id="{E7FEAF3A-C907-4305-9BE6-1221DE22F8B7}"/>
            </a:ext>
          </a:extLst>
        </xdr:cNvPr>
        <xdr:cNvSpPr/>
      </xdr:nvSpPr>
      <xdr:spPr>
        <a:xfrm>
          <a:off x="15430500" y="1674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32466</xdr:rowOff>
    </xdr:from>
    <xdr:ext cx="534377" cy="259045"/>
    <xdr:sp macro="" textlink="">
      <xdr:nvSpPr>
        <xdr:cNvPr id="710" name="テキスト ボックス 709">
          <a:extLst>
            <a:ext uri="{FF2B5EF4-FFF2-40B4-BE49-F238E27FC236}">
              <a16:creationId xmlns:a16="http://schemas.microsoft.com/office/drawing/2014/main" id="{9359AC94-53B5-45E9-ACE1-70DC87D09072}"/>
            </a:ext>
          </a:extLst>
        </xdr:cNvPr>
        <xdr:cNvSpPr txBox="1"/>
      </xdr:nvSpPr>
      <xdr:spPr>
        <a:xfrm>
          <a:off x="15214111" y="1683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128192</xdr:rowOff>
    </xdr:from>
    <xdr:to>
      <xdr:col>76</xdr:col>
      <xdr:colOff>165100</xdr:colOff>
      <xdr:row>98</xdr:row>
      <xdr:rowOff>58342</xdr:rowOff>
    </xdr:to>
    <xdr:sp macro="" textlink="">
      <xdr:nvSpPr>
        <xdr:cNvPr id="711" name="楕円 710">
          <a:extLst>
            <a:ext uri="{FF2B5EF4-FFF2-40B4-BE49-F238E27FC236}">
              <a16:creationId xmlns:a16="http://schemas.microsoft.com/office/drawing/2014/main" id="{22A288F5-C924-42E3-B336-8DDCEB8E55D7}"/>
            </a:ext>
          </a:extLst>
        </xdr:cNvPr>
        <xdr:cNvSpPr/>
      </xdr:nvSpPr>
      <xdr:spPr>
        <a:xfrm>
          <a:off x="14541500" y="167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49469</xdr:rowOff>
    </xdr:from>
    <xdr:ext cx="534377" cy="259045"/>
    <xdr:sp macro="" textlink="">
      <xdr:nvSpPr>
        <xdr:cNvPr id="712" name="テキスト ボックス 711">
          <a:extLst>
            <a:ext uri="{FF2B5EF4-FFF2-40B4-BE49-F238E27FC236}">
              <a16:creationId xmlns:a16="http://schemas.microsoft.com/office/drawing/2014/main" id="{E66BA9C1-2378-4D4B-A9F9-4258EBE216A2}"/>
            </a:ext>
          </a:extLst>
        </xdr:cNvPr>
        <xdr:cNvSpPr txBox="1"/>
      </xdr:nvSpPr>
      <xdr:spPr>
        <a:xfrm>
          <a:off x="14325111" y="1685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138640</xdr:rowOff>
    </xdr:from>
    <xdr:to>
      <xdr:col>72</xdr:col>
      <xdr:colOff>38100</xdr:colOff>
      <xdr:row>98</xdr:row>
      <xdr:rowOff>68790</xdr:rowOff>
    </xdr:to>
    <xdr:sp macro="" textlink="">
      <xdr:nvSpPr>
        <xdr:cNvPr id="713" name="楕円 712">
          <a:extLst>
            <a:ext uri="{FF2B5EF4-FFF2-40B4-BE49-F238E27FC236}">
              <a16:creationId xmlns:a16="http://schemas.microsoft.com/office/drawing/2014/main" id="{343EB6B6-BB49-41CA-8821-215D1230C5F1}"/>
            </a:ext>
          </a:extLst>
        </xdr:cNvPr>
        <xdr:cNvSpPr/>
      </xdr:nvSpPr>
      <xdr:spPr>
        <a:xfrm>
          <a:off x="13652500" y="167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59917</xdr:rowOff>
    </xdr:from>
    <xdr:ext cx="534377" cy="259045"/>
    <xdr:sp macro="" textlink="">
      <xdr:nvSpPr>
        <xdr:cNvPr id="714" name="テキスト ボックス 713">
          <a:extLst>
            <a:ext uri="{FF2B5EF4-FFF2-40B4-BE49-F238E27FC236}">
              <a16:creationId xmlns:a16="http://schemas.microsoft.com/office/drawing/2014/main" id="{D19D51F9-54AD-4DD9-92C8-1E88E53F059A}"/>
            </a:ext>
          </a:extLst>
        </xdr:cNvPr>
        <xdr:cNvSpPr txBox="1"/>
      </xdr:nvSpPr>
      <xdr:spPr>
        <a:xfrm>
          <a:off x="13436111" y="1686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148392</xdr:rowOff>
    </xdr:from>
    <xdr:to>
      <xdr:col>67</xdr:col>
      <xdr:colOff>101600</xdr:colOff>
      <xdr:row>98</xdr:row>
      <xdr:rowOff>78542</xdr:rowOff>
    </xdr:to>
    <xdr:sp macro="" textlink="">
      <xdr:nvSpPr>
        <xdr:cNvPr id="715" name="楕円 714">
          <a:extLst>
            <a:ext uri="{FF2B5EF4-FFF2-40B4-BE49-F238E27FC236}">
              <a16:creationId xmlns:a16="http://schemas.microsoft.com/office/drawing/2014/main" id="{F5060DC8-27B7-41FC-BB01-DE5BC2F9F13D}"/>
            </a:ext>
          </a:extLst>
        </xdr:cNvPr>
        <xdr:cNvSpPr/>
      </xdr:nvSpPr>
      <xdr:spPr>
        <a:xfrm>
          <a:off x="12763500" y="167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69669</xdr:rowOff>
    </xdr:from>
    <xdr:ext cx="534377" cy="259045"/>
    <xdr:sp macro="" textlink="">
      <xdr:nvSpPr>
        <xdr:cNvPr id="716" name="テキスト ボックス 715">
          <a:extLst>
            <a:ext uri="{FF2B5EF4-FFF2-40B4-BE49-F238E27FC236}">
              <a16:creationId xmlns:a16="http://schemas.microsoft.com/office/drawing/2014/main" id="{A617C8F3-8F09-4E90-92AE-6DCF88C37447}"/>
            </a:ext>
          </a:extLst>
        </xdr:cNvPr>
        <xdr:cNvSpPr txBox="1"/>
      </xdr:nvSpPr>
      <xdr:spPr>
        <a:xfrm>
          <a:off x="12547111" y="1687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E22A55DA-DFA4-45A2-AB42-20077C201C9A}"/>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569F66E5-7D4A-4A9C-8B78-C7A277737977}"/>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76304C88-DE4C-4346-9DA0-2E5FFB0E4FA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F6DF2FE-AA3E-4E2E-9FB7-4D2DB489324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F418A95B-FD49-4B12-BEF1-7E520803C63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6FF41924-8D5B-4368-83E6-AD5B2C12054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E4F035A6-3793-4262-948E-1AA56EE58A37}"/>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3AD9C691-F549-40EE-B293-01861614DF3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B57272EB-B600-4F4F-87A9-E798F1CE30D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98A8754A-4AE2-42A9-9C56-2FC980B6BBF1}"/>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515BD2A4-F9BE-4BB7-8073-9FE32128E4CA}"/>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AEA379F7-AAAB-40E8-8E0D-8DFDFAD4A467}"/>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8EB523FB-E0E9-40F8-A159-00F181C5D497}"/>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D6971EFB-B287-41C7-88EC-E611D0B5F9E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5312BE75-A9B9-40BD-8D17-65DBAF930505}"/>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E2FE6722-E59D-45B6-A756-D73598092D8F}"/>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A5DC3AF2-E9D9-4295-B8D9-A6C8D915EA26}"/>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2E6B5246-2F5A-46E8-8842-DBA9DEE910A6}"/>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57F21924-FD7A-42E6-B38E-81AAC2B4FA47}"/>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78153AF7-C524-4524-B14D-1E5572F1C263}"/>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833E6CC2-BAFD-4E65-8FEB-B77179E2180E}"/>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2B63A477-A962-4FFC-BE0A-0A0591C1CF14}"/>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DE7F2585-6633-4068-AF38-831A77DCBCD5}"/>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F463A81B-4522-4757-9462-B08BEDD2E66F}"/>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BED0901-4677-490E-9FA8-FD2E5EAB9CE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349542DB-A27D-478D-846D-841C0951F9F6}"/>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984EF6EE-1D09-47FF-9FAE-1CAFC0F099E7}"/>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944EB671-541F-48B5-A580-E830BCCE1C63}"/>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F9F65FA4-C41B-482D-AD33-DC045C085A92}"/>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9DE4E802-1F58-4B43-9E28-E716880F396A}"/>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B1F2B99C-1C6C-4BDB-9376-3DF68EA757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4F60182E-8687-44C4-9207-1C3308A9CA4A}"/>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9475F9FE-7005-4A7B-9966-BA1430FC5F2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C2DF7EE5-9504-4F7A-AC0F-D09BCD88D68F}"/>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9A7F1591-9DFD-43E6-A245-2E9892D695DF}"/>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75B48432-8A67-4217-8902-E062FF910597}"/>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FF2A72F3-D8B7-4714-8F10-F585AF8716C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B0712A6E-ECB3-4107-8ACC-2CC3E7AB4765}"/>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BE719FDC-9A0F-455E-AA2F-519F825F3FAE}"/>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23ED52F4-99A7-49E7-8F94-2CDA79CDAC68}"/>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115353</xdr:rowOff>
    </xdr:from>
    <xdr:to>
      <xdr:col>102</xdr:col>
      <xdr:colOff>165100</xdr:colOff>
      <xdr:row>39</xdr:row>
      <xdr:rowOff>45503</xdr:rowOff>
    </xdr:to>
    <xdr:sp macro="" textlink="">
      <xdr:nvSpPr>
        <xdr:cNvPr id="757" name="フローチャート: 判断 756">
          <a:extLst>
            <a:ext uri="{FF2B5EF4-FFF2-40B4-BE49-F238E27FC236}">
              <a16:creationId xmlns:a16="http://schemas.microsoft.com/office/drawing/2014/main" id="{04C26129-5C3E-4A3D-8D5B-AEF81C9C30AA}"/>
            </a:ext>
          </a:extLst>
        </xdr:cNvPr>
        <xdr:cNvSpPr/>
      </xdr:nvSpPr>
      <xdr:spPr>
        <a:xfrm>
          <a:off x="19494500" y="66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62029</xdr:rowOff>
    </xdr:from>
    <xdr:ext cx="378565" cy="259045"/>
    <xdr:sp macro="" textlink="">
      <xdr:nvSpPr>
        <xdr:cNvPr id="758" name="テキスト ボックス 757">
          <a:extLst>
            <a:ext uri="{FF2B5EF4-FFF2-40B4-BE49-F238E27FC236}">
              <a16:creationId xmlns:a16="http://schemas.microsoft.com/office/drawing/2014/main" id="{348726CC-01D0-4F4F-8944-E32E2651980B}"/>
            </a:ext>
          </a:extLst>
        </xdr:cNvPr>
        <xdr:cNvSpPr txBox="1"/>
      </xdr:nvSpPr>
      <xdr:spPr>
        <a:xfrm>
          <a:off x="19356017" y="640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31260</xdr:rowOff>
    </xdr:from>
    <xdr:to>
      <xdr:col>98</xdr:col>
      <xdr:colOff>38100</xdr:colOff>
      <xdr:row>39</xdr:row>
      <xdr:rowOff>132860</xdr:rowOff>
    </xdr:to>
    <xdr:sp macro="" textlink="">
      <xdr:nvSpPr>
        <xdr:cNvPr id="759" name="フローチャート: 判断 758">
          <a:extLst>
            <a:ext uri="{FF2B5EF4-FFF2-40B4-BE49-F238E27FC236}">
              <a16:creationId xmlns:a16="http://schemas.microsoft.com/office/drawing/2014/main" id="{10536F7F-026F-4138-A70E-3B74ED684BFD}"/>
            </a:ext>
          </a:extLst>
        </xdr:cNvPr>
        <xdr:cNvSpPr/>
      </xdr:nvSpPr>
      <xdr:spPr>
        <a:xfrm>
          <a:off x="18605500" y="671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149387</xdr:rowOff>
    </xdr:from>
    <xdr:ext cx="378565" cy="259045"/>
    <xdr:sp macro="" textlink="">
      <xdr:nvSpPr>
        <xdr:cNvPr id="760" name="テキスト ボックス 759">
          <a:extLst>
            <a:ext uri="{FF2B5EF4-FFF2-40B4-BE49-F238E27FC236}">
              <a16:creationId xmlns:a16="http://schemas.microsoft.com/office/drawing/2014/main" id="{16BBD079-C983-4149-938F-9C9D5DA5C5EE}"/>
            </a:ext>
          </a:extLst>
        </xdr:cNvPr>
        <xdr:cNvSpPr txBox="1"/>
      </xdr:nvSpPr>
      <xdr:spPr>
        <a:xfrm>
          <a:off x="18467017" y="6493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8AA1BD34-AD0B-4F35-8FAB-96789B9D634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7E4002AA-B7C2-4434-8420-6289948A6547}"/>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ED5E3F7D-0F67-42F2-918D-20F0B8154654}"/>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C82821BF-9541-4A02-B70F-B126C81F421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EAB0731A-9B7B-4F49-AC4C-AE310B6D772E}"/>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4E8F7940-53C7-4D56-B96E-9CA6893442A7}"/>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A27EDBDB-528A-4EAC-B3DB-B3A443A16D8B}"/>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513A3FEE-3B58-4FCE-AD2F-8E8BA3F9DEE4}"/>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B28A09EF-6A22-411D-BE1C-EF4EA9F83006}"/>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CCC01E26-6BA8-4DCE-A816-F3A3966A78A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74377BF1-D64C-4C13-8308-FD0ABF8E3F49}"/>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88EBC325-F1EA-4F56-A9CA-6C77B24E3EBF}"/>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5C0FBEB3-A2DA-4F76-986F-2288F8203E74}"/>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382CA834-91EB-43C4-A836-B5D7C1092BD5}"/>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694BD052-048A-4F5F-8B1D-0A0C0217A94C}"/>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D49B2182-133C-49F7-B54D-B148D20067C2}"/>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4B6AFE3F-8655-45F0-9984-AA0AC07AF45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451B0E32-D335-41E6-90DC-F4C389206E8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6AD0716C-7389-41BE-8C46-A1366A54966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F5BBA01D-5FB4-49FB-9609-B5252AF69F0E}"/>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F12FFED-53C9-4467-A0D4-01BDFE71CDD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B6376B93-7645-4203-8C5A-2627132E90F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D4E61B63-E8A4-4D07-88E0-4D07BA7771D6}"/>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D2099740-5F6A-474F-8FA1-56D16A166EC6}"/>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E1048D74-7F59-47F6-A56E-E13269DDC785}"/>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4B08192F-A8CD-44E9-9A3B-B5B6046DD468}"/>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2B8972EB-1B81-4DB9-BD4C-F04F0F6A88AC}"/>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A8BE06B8-02FE-4297-B5E2-1AC9FE96DB7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C352E80F-D1F3-4D32-B99A-DCC39A6E3A4D}"/>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4BAFBDAD-D8DB-4DEC-B1AC-F72375AB876C}"/>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41CF3649-A28E-4EAD-B8BD-9FE10CEBF54A}"/>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6F621882-B8E8-49B8-BE48-1BD4A9040B2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ED6AAB03-C86C-4921-8B33-3F8C30B7944D}"/>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884BB9D-9F95-4367-B82C-4F97FE63CE0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2FAC8678-05D5-469B-9F1F-A3012FE0557C}"/>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CCF43589-921D-41F9-B92B-71F372FF0B0A}"/>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F58F53F3-A31E-4541-BD9C-D4444018746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A60FA76C-40D1-4F97-8644-7459C09EE544}"/>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452E756E-BFAA-4239-A6DC-8E53A732B24A}"/>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81F44824-2374-4D4F-8313-E1D54869C8E7}"/>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99889609-4E0B-4CE2-9333-B305B381B6CC}"/>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D68DB976-61A1-477F-BA1C-97ACDE7EF158}"/>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51B5EE55-5B7C-47DF-895C-3C43E483CC9E}"/>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F92E1831-9116-4F71-9D4D-7EC6E90111BE}"/>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C290FD68-B7BF-4B59-827B-A1BBB5FF8E34}"/>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5F547E51-54A6-4396-9F3D-D3FC747EEF16}"/>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85CAFA11-A059-4D6A-A227-71BCDF16A31D}"/>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81F7B812-4DBA-47D5-9A86-252E14C59315}"/>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268A757-5917-4CD4-ADBF-0A783C88DCB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3A368DC9-B186-4F4C-B090-654D73E5078B}"/>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D0DAA5E8-069A-4DFD-94A4-25BE13E1868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7E62F9BF-77CA-480B-9CE8-018F26759892}"/>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67670FFD-ADE0-4BBA-B4BA-200E908CB7DF}"/>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98D1B9B1-2D09-478C-AC5B-CE4B2DFA351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89ACC4B2-0690-4021-BD66-C0E17C63EDAF}"/>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1D5057E0-3111-43BA-94BF-D46A9E9CCBC1}"/>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5515F8CC-0969-420A-9F69-98077975FD98}"/>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37D3B5A-5089-4220-9EB3-93BF95ED3DAA}"/>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D439E1B0-99E4-4D52-ADA5-189D4BDCECDF}"/>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95A90FDC-D3A1-4650-9716-8FA9094F31F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66A32CD9-6D74-48DC-9CFE-A22B89206949}"/>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56539714-050F-49E5-B0DB-C6C08E866345}"/>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EF8CEA65-CCA6-4EB5-A460-B38555206E64}"/>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64B0B657-05C4-4E9B-9B53-95C3E8967B6D}"/>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1D38319D-47C4-4435-9DF7-ED8FDFFC08AD}"/>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7740CB87-00D0-4925-AAB2-51D169787E41}"/>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2F09584E-849D-46F6-8031-EDF590F9147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類似団体内平均値に比べ、費用が嵩んでいる議会費については、庁舎移転に伴う議場の整備を前年度に完了したことから、前年度から金額が大きく減少した。</a:t>
          </a:r>
        </a:p>
        <a:p>
          <a:r>
            <a:rPr kumimoji="1" lang="ja-JP" altLang="en-US" sz="1300">
              <a:latin typeface="ＭＳ Ｐゴシック" panose="020B0600070205080204" pitchFamily="50" charset="-128"/>
              <a:ea typeface="ＭＳ Ｐゴシック" panose="020B0600070205080204" pitchFamily="50" charset="-128"/>
            </a:rPr>
            <a:t>　その他費用については、概ね類似団体内平均値を下回っているものの、公債費は平成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年度から、農林水産業費は平成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増加が続いている。また、全体的な傾向としては、経常的な費用が増加傾向にある。今後、経常的費用を抑制する必要はあるが、抑制することのみに注力するのではなく、充実すべき事業には投資を行いつつ、バランスある財政運営を目指していくことを主眼に置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9B56A8E-8455-4551-A2F2-3181D25468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8AD965EE-8E99-47E9-B292-D8FB61EF6D9A}"/>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5932DAA3-C10C-47DA-B5D1-9DFA68AC3CCE}"/>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8AB0F007-8530-4B87-9F42-326BBBAE6B8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81870467-93AA-4576-833F-CFE9741E545D}"/>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546EB718-A75E-4987-BFCF-B2A6371F8BCE}"/>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96E3E7F6-B3FB-461C-AF8E-A4401C7051ED}"/>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97E3EBF1-CB48-4A05-BA87-AF90A2A1C713}"/>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377FFBA4-1B32-4454-AC54-E4286E9F6CA8}"/>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5AB01DD1-5757-49C2-AF48-D2266E27FB6C}"/>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322FBF0D-7E67-42F8-872E-E933F745AA78}"/>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220B806-5D94-4459-9248-D1E38179C35D}"/>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BCD69B75-F5A1-4CD4-ABAD-7119028DCF36}"/>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年度の実質単年度収支においては、財政調整基金の積み立てが取り崩しを上回ったため、前年度に引き続き黒字となった。しかしながら、今後も公共施設再編整備事業による支出が予定されていることを踏まえると、予断を許さない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AAAB3D0B-E5AE-4A45-907A-044A36F166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E231756A-19F3-45DC-A3BE-450C7FAA4273}"/>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E12AA4CA-11C9-4457-8E7C-65AAFA4F22BC}"/>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D795A70F-07B1-4623-936A-570C2147E24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E080BA5-2ABA-4916-976F-61ABB815AA88}"/>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CBA50B8-D6C5-4834-9E34-3B4E9632D894}"/>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B7341B37-E9B5-4A0B-B27E-24819DC1ADED}"/>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大阪府能勢町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542924A0-91E9-499B-AB4A-0C60ABF43499}"/>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16CDA6AE-7AA6-49D6-8CF5-3AEE36B4C415}"/>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水道事業会計を含む８会計において、黒字基調で推移している。</a:t>
          </a:r>
        </a:p>
        <a:p>
          <a:r>
            <a:rPr kumimoji="1" lang="ja-JP" altLang="en-US" sz="1400">
              <a:latin typeface="ＭＳ ゴシック" pitchFamily="49" charset="-128"/>
              <a:ea typeface="ＭＳ ゴシック" pitchFamily="49" charset="-128"/>
            </a:rPr>
            <a:t>　ただ、水道事業会計については料金収入の増加が見込まれない中で、高料金対策及び過年度債の元金償還に係る経費が、高い数値で恒常的に生じている。</a:t>
          </a:r>
        </a:p>
        <a:p>
          <a:r>
            <a:rPr kumimoji="1" lang="ja-JP" altLang="en-US" sz="1400">
              <a:latin typeface="ＭＳ ゴシック" pitchFamily="49" charset="-128"/>
              <a:ea typeface="ＭＳ ゴシック" pitchFamily="49" charset="-128"/>
            </a:rPr>
            <a:t>　一般会計においても、引き続き公共施設再編整備事業が予定されていることから、今後も健全な財政運営に努める必要がある。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C284121D-4DE7-4131-BC9A-2E2D1CAC5D3A}"/>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D9B2DFBA-B9A2-4ADD-92B3-CB1B7BEFFD6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67772DF8-7988-482D-879B-7DD9ED8B4BF2}"/>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E5DD0AFC-1F80-428A-BC5D-C0DD780FED13}"/>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36D487CE-21FD-4280-9C29-D233F85CD307}"/>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B5ECC68-5322-4E18-97DB-34DA03FE2AA2}"/>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30AF6E1F-0FFE-4BEF-8415-5864B30C9A94}"/>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E9781D8A-CD4E-47D8-957D-A9EC52959A04}"/>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698E775A-3DAA-45E2-9098-6F40A28A9379}"/>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D5C3B42-9516-44C6-A49C-B141B6BFD6BC}"/>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1C11FCE1-E2B3-4313-B8FC-9B5E31C8CE4E}"/>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lg\&#29702;&#36001;&#35506;$\&#9733;&#36001;&#25919;&#20418;\002&#27770;&#31639;\&#35519;&#26619;&#12418;&#12398;\R5\&#20196;&#21644;&#65300;&#24180;&#24230;&#36001;&#25919;&#29366;&#27841;&#36039;&#26009;&#38598;&#12398;&#20316;&#25104;&#21450;&#12403;&#25552;&#20986;&#12395;&#12388;&#12356;&#12390;\&#65288;&#27096;&#24335;&#20462;&#27491;&#21069;&#65289;&#12304;&#36001;&#25919;&#29366;&#27841;&#36039;&#26009;&#38598;&#12305;_273228_&#33021;&#21218;&#30010;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H30</v>
          </cell>
          <cell r="D3">
            <v>36573</v>
          </cell>
          <cell r="F3">
            <v>88328</v>
          </cell>
        </row>
        <row r="5">
          <cell r="A5" t="str">
            <v xml:space="preserve"> R01</v>
          </cell>
          <cell r="D5">
            <v>107351</v>
          </cell>
          <cell r="F5">
            <v>103390</v>
          </cell>
        </row>
        <row r="7">
          <cell r="A7" t="str">
            <v xml:space="preserve"> R02</v>
          </cell>
          <cell r="D7">
            <v>140016</v>
          </cell>
          <cell r="F7">
            <v>125391</v>
          </cell>
        </row>
        <row r="9">
          <cell r="A9" t="str">
            <v xml:space="preserve"> R03</v>
          </cell>
          <cell r="D9">
            <v>55042</v>
          </cell>
          <cell r="F9">
            <v>138402</v>
          </cell>
        </row>
        <row r="11">
          <cell r="A11" t="str">
            <v xml:space="preserve"> R04</v>
          </cell>
          <cell r="D11">
            <v>75704</v>
          </cell>
          <cell r="F11">
            <v>146367</v>
          </cell>
        </row>
        <row r="18">
          <cell r="B18" t="str">
            <v>H30</v>
          </cell>
          <cell r="C18" t="str">
            <v>R01</v>
          </cell>
          <cell r="D18" t="str">
            <v>R02</v>
          </cell>
          <cell r="E18" t="str">
            <v>R03</v>
          </cell>
          <cell r="F18" t="str">
            <v>R04</v>
          </cell>
        </row>
        <row r="19">
          <cell r="A19" t="str">
            <v>実質収支額</v>
          </cell>
          <cell r="B19">
            <v>4.47</v>
          </cell>
          <cell r="C19">
            <v>4.6399999999999997</v>
          </cell>
          <cell r="D19">
            <v>4.87</v>
          </cell>
          <cell r="E19">
            <v>8.3800000000000008</v>
          </cell>
          <cell r="F19">
            <v>5.86</v>
          </cell>
        </row>
        <row r="20">
          <cell r="A20" t="str">
            <v>財政調整基金残高</v>
          </cell>
          <cell r="B20">
            <v>44.91</v>
          </cell>
          <cell r="C20">
            <v>40.630000000000003</v>
          </cell>
          <cell r="D20">
            <v>35.6</v>
          </cell>
          <cell r="E20">
            <v>38.22</v>
          </cell>
          <cell r="F20">
            <v>46.58</v>
          </cell>
        </row>
        <row r="21">
          <cell r="A21" t="str">
            <v>実質単年度収支</v>
          </cell>
          <cell r="B21">
            <v>0.82</v>
          </cell>
          <cell r="C21">
            <v>-4.43</v>
          </cell>
          <cell r="D21">
            <v>-2.4500000000000002</v>
          </cell>
          <cell r="E21">
            <v>8.6300000000000008</v>
          </cell>
          <cell r="F21">
            <v>4.6500000000000004</v>
          </cell>
        </row>
        <row r="25">
          <cell r="B25" t="str">
            <v>H30</v>
          </cell>
          <cell r="C25"/>
          <cell r="D25" t="str">
            <v>R01</v>
          </cell>
          <cell r="E25"/>
          <cell r="F25" t="str">
            <v>R02</v>
          </cell>
          <cell r="G25"/>
          <cell r="H25" t="str">
            <v>R03</v>
          </cell>
          <cell r="I25"/>
          <cell r="J25" t="str">
            <v>R04</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#N/A</v>
          </cell>
          <cell r="E27">
            <v>0</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農業集落排水事業特別会計</v>
          </cell>
          <cell r="B29" t="e">
            <v>#N/A</v>
          </cell>
          <cell r="C29">
            <v>0.01</v>
          </cell>
          <cell r="D29" t="e">
            <v>#N/A</v>
          </cell>
          <cell r="E29">
            <v>0.02</v>
          </cell>
          <cell r="F29" t="e">
            <v>#N/A</v>
          </cell>
          <cell r="G29">
            <v>0.04</v>
          </cell>
          <cell r="H29" t="e">
            <v>#N/A</v>
          </cell>
          <cell r="I29">
            <v>0.01</v>
          </cell>
          <cell r="J29" t="e">
            <v>#N/A</v>
          </cell>
          <cell r="K29">
            <v>0.18</v>
          </cell>
        </row>
        <row r="30">
          <cell r="A30" t="str">
            <v>後期高齢者医療特別会計</v>
          </cell>
          <cell r="B30" t="e">
            <v>#N/A</v>
          </cell>
          <cell r="C30">
            <v>0.08</v>
          </cell>
          <cell r="D30" t="e">
            <v>#N/A</v>
          </cell>
          <cell r="E30">
            <v>0.09</v>
          </cell>
          <cell r="F30" t="e">
            <v>#N/A</v>
          </cell>
          <cell r="G30">
            <v>0.1</v>
          </cell>
          <cell r="H30" t="e">
            <v>#N/A</v>
          </cell>
          <cell r="I30">
            <v>0.14000000000000001</v>
          </cell>
          <cell r="J30" t="e">
            <v>#N/A</v>
          </cell>
          <cell r="K30">
            <v>0.3</v>
          </cell>
        </row>
        <row r="31">
          <cell r="A31" t="str">
            <v>介護保険特別会計</v>
          </cell>
          <cell r="B31" t="e">
            <v>#N/A</v>
          </cell>
          <cell r="C31">
            <v>0.65</v>
          </cell>
          <cell r="D31" t="e">
            <v>#N/A</v>
          </cell>
          <cell r="E31">
            <v>0.38</v>
          </cell>
          <cell r="F31" t="e">
            <v>#N/A</v>
          </cell>
          <cell r="G31">
            <v>0.61</v>
          </cell>
          <cell r="H31" t="e">
            <v>#N/A</v>
          </cell>
          <cell r="I31">
            <v>0.31</v>
          </cell>
          <cell r="J31" t="e">
            <v>#N/A</v>
          </cell>
          <cell r="K31">
            <v>0.35</v>
          </cell>
        </row>
        <row r="32">
          <cell r="A32" t="str">
            <v>国民健康保険診療所特別会計</v>
          </cell>
          <cell r="B32" t="e">
            <v>#N/A</v>
          </cell>
          <cell r="C32">
            <v>0.38</v>
          </cell>
          <cell r="D32" t="e">
            <v>#N/A</v>
          </cell>
          <cell r="E32">
            <v>0.35</v>
          </cell>
          <cell r="F32" t="e">
            <v>#N/A</v>
          </cell>
          <cell r="G32">
            <v>0.2</v>
          </cell>
          <cell r="H32" t="e">
            <v>#N/A</v>
          </cell>
          <cell r="I32">
            <v>0.28999999999999998</v>
          </cell>
          <cell r="J32" t="e">
            <v>#N/A</v>
          </cell>
          <cell r="K32">
            <v>0.44</v>
          </cell>
        </row>
        <row r="33">
          <cell r="A33" t="str">
            <v>下水道事業特別会計</v>
          </cell>
          <cell r="B33" t="e">
            <v>#N/A</v>
          </cell>
          <cell r="C33">
            <v>0.22</v>
          </cell>
          <cell r="D33" t="e">
            <v>#N/A</v>
          </cell>
          <cell r="E33">
            <v>0.27</v>
          </cell>
          <cell r="F33" t="e">
            <v>#N/A</v>
          </cell>
          <cell r="G33">
            <v>0.34</v>
          </cell>
          <cell r="H33" t="e">
            <v>#N/A</v>
          </cell>
          <cell r="I33">
            <v>0.12</v>
          </cell>
          <cell r="J33" t="e">
            <v>#N/A</v>
          </cell>
          <cell r="K33">
            <v>0.47</v>
          </cell>
        </row>
        <row r="34">
          <cell r="A34" t="str">
            <v>国民健康保険特別会計</v>
          </cell>
          <cell r="B34" t="e">
            <v>#N/A</v>
          </cell>
          <cell r="C34">
            <v>3.36</v>
          </cell>
          <cell r="D34" t="e">
            <v>#N/A</v>
          </cell>
          <cell r="E34">
            <v>3.74</v>
          </cell>
          <cell r="F34" t="e">
            <v>#N/A</v>
          </cell>
          <cell r="G34">
            <v>4.3099999999999996</v>
          </cell>
          <cell r="H34" t="e">
            <v>#N/A</v>
          </cell>
          <cell r="I34">
            <v>3.95</v>
          </cell>
          <cell r="J34" t="e">
            <v>#N/A</v>
          </cell>
          <cell r="K34">
            <v>3.41</v>
          </cell>
        </row>
        <row r="35">
          <cell r="A35" t="str">
            <v>一般会計</v>
          </cell>
          <cell r="B35" t="e">
            <v>#N/A</v>
          </cell>
          <cell r="C35">
            <v>4.46</v>
          </cell>
          <cell r="D35" t="e">
            <v>#N/A</v>
          </cell>
          <cell r="E35">
            <v>4.6399999999999997</v>
          </cell>
          <cell r="F35" t="e">
            <v>#N/A</v>
          </cell>
          <cell r="G35">
            <v>4.87</v>
          </cell>
          <cell r="H35" t="e">
            <v>#N/A</v>
          </cell>
          <cell r="I35">
            <v>8.3699999999999992</v>
          </cell>
          <cell r="J35" t="e">
            <v>#N/A</v>
          </cell>
          <cell r="K35">
            <v>5.85</v>
          </cell>
        </row>
        <row r="36">
          <cell r="A36" t="str">
            <v>水道事業会計</v>
          </cell>
          <cell r="B36" t="e">
            <v>#N/A</v>
          </cell>
          <cell r="C36">
            <v>25.18</v>
          </cell>
          <cell r="D36" t="e">
            <v>#N/A</v>
          </cell>
          <cell r="E36">
            <v>26.88</v>
          </cell>
          <cell r="F36" t="e">
            <v>#N/A</v>
          </cell>
          <cell r="G36">
            <v>26.37</v>
          </cell>
          <cell r="H36" t="e">
            <v>#N/A</v>
          </cell>
          <cell r="I36">
            <v>25.27</v>
          </cell>
          <cell r="J36" t="e">
            <v>#N/A</v>
          </cell>
          <cell r="K36">
            <v>26.28</v>
          </cell>
        </row>
        <row r="40">
          <cell r="B40" t="str">
            <v>H30</v>
          </cell>
          <cell r="C40"/>
          <cell r="D40"/>
          <cell r="E40" t="str">
            <v>R01</v>
          </cell>
          <cell r="F40"/>
          <cell r="G40"/>
          <cell r="H40" t="str">
            <v>R02</v>
          </cell>
          <cell r="I40"/>
          <cell r="J40"/>
          <cell r="K40" t="str">
            <v>R03</v>
          </cell>
          <cell r="L40"/>
          <cell r="M40"/>
          <cell r="N40" t="str">
            <v>R04</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486</v>
          </cell>
          <cell r="E42"/>
          <cell r="F42"/>
          <cell r="G42">
            <v>502</v>
          </cell>
          <cell r="H42"/>
          <cell r="I42"/>
          <cell r="J42">
            <v>505</v>
          </cell>
          <cell r="K42"/>
          <cell r="L42"/>
          <cell r="M42">
            <v>489</v>
          </cell>
          <cell r="N42"/>
          <cell r="O42"/>
          <cell r="P42">
            <v>501</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86</v>
          </cell>
          <cell r="C45"/>
          <cell r="D45"/>
          <cell r="E45">
            <v>80</v>
          </cell>
          <cell r="F45"/>
          <cell r="G45"/>
          <cell r="H45">
            <v>79</v>
          </cell>
          <cell r="I45"/>
          <cell r="J45"/>
          <cell r="K45">
            <v>74</v>
          </cell>
          <cell r="L45"/>
          <cell r="M45"/>
          <cell r="N45">
            <v>46</v>
          </cell>
          <cell r="O45"/>
          <cell r="P45"/>
        </row>
        <row r="46">
          <cell r="A46" t="str">
            <v>公営企業債の元利償還金に対する繰入金</v>
          </cell>
          <cell r="B46">
            <v>337</v>
          </cell>
          <cell r="C46"/>
          <cell r="D46"/>
          <cell r="E46">
            <v>339</v>
          </cell>
          <cell r="F46"/>
          <cell r="G46"/>
          <cell r="H46">
            <v>336</v>
          </cell>
          <cell r="I46"/>
          <cell r="J46"/>
          <cell r="K46">
            <v>335</v>
          </cell>
          <cell r="L46"/>
          <cell r="M46"/>
          <cell r="N46">
            <v>355</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509</v>
          </cell>
          <cell r="C49"/>
          <cell r="D49"/>
          <cell r="E49">
            <v>523</v>
          </cell>
          <cell r="F49"/>
          <cell r="G49"/>
          <cell r="H49">
            <v>538</v>
          </cell>
          <cell r="I49"/>
          <cell r="J49"/>
          <cell r="K49">
            <v>561</v>
          </cell>
          <cell r="L49"/>
          <cell r="M49"/>
          <cell r="N49">
            <v>588</v>
          </cell>
          <cell r="O49"/>
          <cell r="P49"/>
        </row>
        <row r="50">
          <cell r="A50" t="str">
            <v>実質公債費比率の分子</v>
          </cell>
          <cell r="B50" t="e">
            <v>#N/A</v>
          </cell>
          <cell r="C50">
            <v>446</v>
          </cell>
          <cell r="D50" t="e">
            <v>#N/A</v>
          </cell>
          <cell r="E50" t="e">
            <v>#N/A</v>
          </cell>
          <cell r="F50">
            <v>440</v>
          </cell>
          <cell r="G50" t="e">
            <v>#N/A</v>
          </cell>
          <cell r="H50" t="e">
            <v>#N/A</v>
          </cell>
          <cell r="I50">
            <v>448</v>
          </cell>
          <cell r="J50" t="e">
            <v>#N/A</v>
          </cell>
          <cell r="K50" t="e">
            <v>#N/A</v>
          </cell>
          <cell r="L50">
            <v>481</v>
          </cell>
          <cell r="M50" t="e">
            <v>#N/A</v>
          </cell>
          <cell r="N50" t="e">
            <v>#N/A</v>
          </cell>
          <cell r="O50">
            <v>488</v>
          </cell>
          <cell r="P50" t="e">
            <v>#N/A</v>
          </cell>
        </row>
        <row r="54">
          <cell r="B54" t="str">
            <v>H30</v>
          </cell>
          <cell r="C54"/>
          <cell r="D54"/>
          <cell r="E54" t="str">
            <v>R01</v>
          </cell>
          <cell r="F54"/>
          <cell r="G54"/>
          <cell r="H54" t="str">
            <v>R02</v>
          </cell>
          <cell r="I54"/>
          <cell r="J54"/>
          <cell r="K54" t="str">
            <v>R03</v>
          </cell>
          <cell r="L54"/>
          <cell r="M54"/>
          <cell r="N54" t="str">
            <v>R04</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5760</v>
          </cell>
          <cell r="E56"/>
          <cell r="F56"/>
          <cell r="G56">
            <v>6389</v>
          </cell>
          <cell r="H56"/>
          <cell r="I56"/>
          <cell r="J56">
            <v>6333</v>
          </cell>
          <cell r="K56"/>
          <cell r="L56"/>
          <cell r="M56">
            <v>6216</v>
          </cell>
          <cell r="N56"/>
          <cell r="O56"/>
          <cell r="P56">
            <v>5791</v>
          </cell>
        </row>
        <row r="57">
          <cell r="A57" t="str">
            <v>充当可能特定歳入</v>
          </cell>
          <cell r="B57"/>
          <cell r="C57"/>
          <cell r="D57" t="str">
            <v>-</v>
          </cell>
          <cell r="E57"/>
          <cell r="F57"/>
          <cell r="G57" t="str">
            <v>-</v>
          </cell>
          <cell r="H57"/>
          <cell r="I57"/>
          <cell r="J57" t="str">
            <v>-</v>
          </cell>
          <cell r="K57"/>
          <cell r="L57"/>
          <cell r="M57" t="str">
            <v>-</v>
          </cell>
          <cell r="N57"/>
          <cell r="O57"/>
          <cell r="P57" t="str">
            <v>-</v>
          </cell>
        </row>
        <row r="58">
          <cell r="A58" t="str">
            <v>充当可能基金</v>
          </cell>
          <cell r="B58"/>
          <cell r="C58"/>
          <cell r="D58">
            <v>2356</v>
          </cell>
          <cell r="E58"/>
          <cell r="F58"/>
          <cell r="G58">
            <v>2069</v>
          </cell>
          <cell r="H58"/>
          <cell r="I58"/>
          <cell r="J58">
            <v>2056</v>
          </cell>
          <cell r="K58"/>
          <cell r="L58"/>
          <cell r="M58">
            <v>2238</v>
          </cell>
          <cell r="N58"/>
          <cell r="O58"/>
          <cell r="P58">
            <v>2518</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876</v>
          </cell>
          <cell r="C62"/>
          <cell r="D62"/>
          <cell r="E62">
            <v>861</v>
          </cell>
          <cell r="F62"/>
          <cell r="G62"/>
          <cell r="H62">
            <v>856</v>
          </cell>
          <cell r="I62"/>
          <cell r="J62"/>
          <cell r="K62">
            <v>818</v>
          </cell>
          <cell r="L62"/>
          <cell r="M62"/>
          <cell r="N62">
            <v>855</v>
          </cell>
          <cell r="O62"/>
          <cell r="P62"/>
        </row>
        <row r="63">
          <cell r="A63" t="str">
            <v>組合等負担等見込額</v>
          </cell>
          <cell r="B63">
            <v>283</v>
          </cell>
          <cell r="C63"/>
          <cell r="D63"/>
          <cell r="E63">
            <v>207</v>
          </cell>
          <cell r="F63"/>
          <cell r="G63"/>
          <cell r="H63">
            <v>131</v>
          </cell>
          <cell r="I63"/>
          <cell r="J63"/>
          <cell r="K63">
            <v>59</v>
          </cell>
          <cell r="L63"/>
          <cell r="M63"/>
          <cell r="N63">
            <v>14</v>
          </cell>
          <cell r="O63"/>
          <cell r="P63"/>
        </row>
        <row r="64">
          <cell r="A64" t="str">
            <v>公営企業債等繰入見込額</v>
          </cell>
          <cell r="B64">
            <v>4623</v>
          </cell>
          <cell r="C64"/>
          <cell r="D64"/>
          <cell r="E64">
            <v>4486</v>
          </cell>
          <cell r="F64"/>
          <cell r="G64"/>
          <cell r="H64">
            <v>4332</v>
          </cell>
          <cell r="I64"/>
          <cell r="J64"/>
          <cell r="K64">
            <v>4112</v>
          </cell>
          <cell r="L64"/>
          <cell r="M64"/>
          <cell r="N64">
            <v>3921</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5634</v>
          </cell>
          <cell r="C66"/>
          <cell r="D66"/>
          <cell r="E66">
            <v>6242</v>
          </cell>
          <cell r="F66"/>
          <cell r="G66"/>
          <cell r="H66">
            <v>7031</v>
          </cell>
          <cell r="I66"/>
          <cell r="J66"/>
          <cell r="K66">
            <v>6972</v>
          </cell>
          <cell r="L66"/>
          <cell r="M66"/>
          <cell r="N66">
            <v>6953</v>
          </cell>
          <cell r="O66"/>
          <cell r="P66"/>
        </row>
        <row r="67">
          <cell r="A67" t="str">
            <v>将来負担比率の分子</v>
          </cell>
          <cell r="B67" t="e">
            <v>#N/A</v>
          </cell>
          <cell r="C67">
            <v>3301</v>
          </cell>
          <cell r="D67" t="e">
            <v>#N/A</v>
          </cell>
          <cell r="E67" t="e">
            <v>#N/A</v>
          </cell>
          <cell r="F67">
            <v>3337</v>
          </cell>
          <cell r="G67" t="e">
            <v>#N/A</v>
          </cell>
          <cell r="H67" t="e">
            <v>#N/A</v>
          </cell>
          <cell r="I67">
            <v>3961</v>
          </cell>
          <cell r="J67" t="e">
            <v>#N/A</v>
          </cell>
          <cell r="K67" t="e">
            <v>#N/A</v>
          </cell>
          <cell r="L67">
            <v>3507</v>
          </cell>
          <cell r="M67" t="e">
            <v>#N/A</v>
          </cell>
          <cell r="N67" t="e">
            <v>#N/A</v>
          </cell>
          <cell r="O67">
            <v>3434</v>
          </cell>
          <cell r="P67" t="e">
            <v>#N/A</v>
          </cell>
        </row>
        <row r="71">
          <cell r="B71" t="str">
            <v>R02</v>
          </cell>
          <cell r="C71" t="str">
            <v>R03</v>
          </cell>
          <cell r="D71" t="str">
            <v>R04</v>
          </cell>
        </row>
        <row r="72">
          <cell r="A72" t="str">
            <v>財政調整基金</v>
          </cell>
          <cell r="B72">
            <v>1248</v>
          </cell>
          <cell r="C72">
            <v>1428</v>
          </cell>
          <cell r="D72">
            <v>1697</v>
          </cell>
        </row>
        <row r="73">
          <cell r="A73" t="str">
            <v>減債基金</v>
          </cell>
          <cell r="B73" t="str">
            <v>-</v>
          </cell>
          <cell r="C73" t="str">
            <v>-</v>
          </cell>
          <cell r="D73" t="str">
            <v>-</v>
          </cell>
        </row>
        <row r="74">
          <cell r="A74" t="str">
            <v>その他特定目的基金</v>
          </cell>
          <cell r="B74">
            <v>468</v>
          </cell>
          <cell r="C74">
            <v>461</v>
          </cell>
          <cell r="D74">
            <v>509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8010D-E7D3-4826-A9FE-26367667B32D}">
  <sheetPr>
    <pageSetUpPr fitToPage="1"/>
  </sheetPr>
  <dimension ref="A1:DO56"/>
  <sheetViews>
    <sheetView showGridLines="0" tabSelected="1" workbookViewId="0"/>
  </sheetViews>
  <sheetFormatPr defaultColWidth="0" defaultRowHeight="10.8" zeroHeight="1" x14ac:dyDescent="0.2"/>
  <cols>
    <col min="1" max="11" width="2.109375" style="219" customWidth="1"/>
    <col min="12" max="12" width="2.21875" style="219" customWidth="1"/>
    <col min="13" max="17" width="2.33203125" style="219" customWidth="1"/>
    <col min="18" max="119" width="2.109375" style="219" customWidth="1"/>
    <col min="120" max="16384" width="0" style="219" hidden="1"/>
  </cols>
  <sheetData>
    <row r="1" spans="1:119" ht="33" customHeight="1" x14ac:dyDescent="0.2">
      <c r="B1" s="582" t="s">
        <v>80</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110"/>
      <c r="DK1" s="110"/>
      <c r="DL1" s="110"/>
      <c r="DM1" s="110"/>
      <c r="DN1" s="110"/>
      <c r="DO1" s="110"/>
    </row>
    <row r="2" spans="1:119" ht="24" thickBot="1" x14ac:dyDescent="0.25">
      <c r="B2" s="111" t="s">
        <v>81</v>
      </c>
      <c r="C2" s="111"/>
      <c r="D2" s="112"/>
    </row>
    <row r="3" spans="1:119" ht="18.75" customHeight="1" thickBot="1" x14ac:dyDescent="0.25">
      <c r="A3" s="110"/>
      <c r="B3" s="583" t="s">
        <v>82</v>
      </c>
      <c r="C3" s="584"/>
      <c r="D3" s="584"/>
      <c r="E3" s="585"/>
      <c r="F3" s="585"/>
      <c r="G3" s="585"/>
      <c r="H3" s="585"/>
      <c r="I3" s="585"/>
      <c r="J3" s="585"/>
      <c r="K3" s="585"/>
      <c r="L3" s="585" t="s">
        <v>83</v>
      </c>
      <c r="M3" s="585"/>
      <c r="N3" s="585"/>
      <c r="O3" s="585"/>
      <c r="P3" s="585"/>
      <c r="Q3" s="585"/>
      <c r="R3" s="588"/>
      <c r="S3" s="588"/>
      <c r="T3" s="588"/>
      <c r="U3" s="588"/>
      <c r="V3" s="589"/>
      <c r="W3" s="479" t="s">
        <v>84</v>
      </c>
      <c r="X3" s="480"/>
      <c r="Y3" s="480"/>
      <c r="Z3" s="480"/>
      <c r="AA3" s="480"/>
      <c r="AB3" s="584"/>
      <c r="AC3" s="588" t="s">
        <v>85</v>
      </c>
      <c r="AD3" s="480"/>
      <c r="AE3" s="480"/>
      <c r="AF3" s="480"/>
      <c r="AG3" s="480"/>
      <c r="AH3" s="480"/>
      <c r="AI3" s="480"/>
      <c r="AJ3" s="480"/>
      <c r="AK3" s="480"/>
      <c r="AL3" s="550"/>
      <c r="AM3" s="479" t="s">
        <v>86</v>
      </c>
      <c r="AN3" s="480"/>
      <c r="AO3" s="480"/>
      <c r="AP3" s="480"/>
      <c r="AQ3" s="480"/>
      <c r="AR3" s="480"/>
      <c r="AS3" s="480"/>
      <c r="AT3" s="480"/>
      <c r="AU3" s="480"/>
      <c r="AV3" s="480"/>
      <c r="AW3" s="480"/>
      <c r="AX3" s="550"/>
      <c r="AY3" s="542" t="s">
        <v>1</v>
      </c>
      <c r="AZ3" s="543"/>
      <c r="BA3" s="543"/>
      <c r="BB3" s="543"/>
      <c r="BC3" s="543"/>
      <c r="BD3" s="543"/>
      <c r="BE3" s="543"/>
      <c r="BF3" s="543"/>
      <c r="BG3" s="543"/>
      <c r="BH3" s="543"/>
      <c r="BI3" s="543"/>
      <c r="BJ3" s="543"/>
      <c r="BK3" s="543"/>
      <c r="BL3" s="543"/>
      <c r="BM3" s="592"/>
      <c r="BN3" s="479" t="s">
        <v>87</v>
      </c>
      <c r="BO3" s="480"/>
      <c r="BP3" s="480"/>
      <c r="BQ3" s="480"/>
      <c r="BR3" s="480"/>
      <c r="BS3" s="480"/>
      <c r="BT3" s="480"/>
      <c r="BU3" s="550"/>
      <c r="BV3" s="479" t="s">
        <v>88</v>
      </c>
      <c r="BW3" s="480"/>
      <c r="BX3" s="480"/>
      <c r="BY3" s="480"/>
      <c r="BZ3" s="480"/>
      <c r="CA3" s="480"/>
      <c r="CB3" s="480"/>
      <c r="CC3" s="550"/>
      <c r="CD3" s="542" t="s">
        <v>1</v>
      </c>
      <c r="CE3" s="543"/>
      <c r="CF3" s="543"/>
      <c r="CG3" s="543"/>
      <c r="CH3" s="543"/>
      <c r="CI3" s="543"/>
      <c r="CJ3" s="543"/>
      <c r="CK3" s="543"/>
      <c r="CL3" s="543"/>
      <c r="CM3" s="543"/>
      <c r="CN3" s="543"/>
      <c r="CO3" s="543"/>
      <c r="CP3" s="543"/>
      <c r="CQ3" s="543"/>
      <c r="CR3" s="543"/>
      <c r="CS3" s="592"/>
      <c r="CT3" s="479" t="s">
        <v>89</v>
      </c>
      <c r="CU3" s="480"/>
      <c r="CV3" s="480"/>
      <c r="CW3" s="480"/>
      <c r="CX3" s="480"/>
      <c r="CY3" s="480"/>
      <c r="CZ3" s="480"/>
      <c r="DA3" s="550"/>
      <c r="DB3" s="479" t="s">
        <v>90</v>
      </c>
      <c r="DC3" s="480"/>
      <c r="DD3" s="480"/>
      <c r="DE3" s="480"/>
      <c r="DF3" s="480"/>
      <c r="DG3" s="480"/>
      <c r="DH3" s="480"/>
      <c r="DI3" s="550"/>
    </row>
    <row r="4" spans="1:119" ht="18.75" customHeight="1" x14ac:dyDescent="0.2">
      <c r="A4" s="110"/>
      <c r="B4" s="558"/>
      <c r="C4" s="559"/>
      <c r="D4" s="559"/>
      <c r="E4" s="560"/>
      <c r="F4" s="560"/>
      <c r="G4" s="560"/>
      <c r="H4" s="560"/>
      <c r="I4" s="560"/>
      <c r="J4" s="560"/>
      <c r="K4" s="560"/>
      <c r="L4" s="560"/>
      <c r="M4" s="560"/>
      <c r="N4" s="560"/>
      <c r="O4" s="560"/>
      <c r="P4" s="560"/>
      <c r="Q4" s="560"/>
      <c r="R4" s="564"/>
      <c r="S4" s="564"/>
      <c r="T4" s="564"/>
      <c r="U4" s="564"/>
      <c r="V4" s="565"/>
      <c r="W4" s="551"/>
      <c r="X4" s="361"/>
      <c r="Y4" s="361"/>
      <c r="Z4" s="361"/>
      <c r="AA4" s="361"/>
      <c r="AB4" s="559"/>
      <c r="AC4" s="564"/>
      <c r="AD4" s="361"/>
      <c r="AE4" s="361"/>
      <c r="AF4" s="361"/>
      <c r="AG4" s="361"/>
      <c r="AH4" s="361"/>
      <c r="AI4" s="361"/>
      <c r="AJ4" s="361"/>
      <c r="AK4" s="361"/>
      <c r="AL4" s="552"/>
      <c r="AM4" s="501"/>
      <c r="AN4" s="399"/>
      <c r="AO4" s="399"/>
      <c r="AP4" s="399"/>
      <c r="AQ4" s="399"/>
      <c r="AR4" s="399"/>
      <c r="AS4" s="399"/>
      <c r="AT4" s="399"/>
      <c r="AU4" s="399"/>
      <c r="AV4" s="399"/>
      <c r="AW4" s="399"/>
      <c r="AX4" s="591"/>
      <c r="AY4" s="436" t="s">
        <v>91</v>
      </c>
      <c r="AZ4" s="437"/>
      <c r="BA4" s="437"/>
      <c r="BB4" s="437"/>
      <c r="BC4" s="437"/>
      <c r="BD4" s="437"/>
      <c r="BE4" s="437"/>
      <c r="BF4" s="437"/>
      <c r="BG4" s="437"/>
      <c r="BH4" s="437"/>
      <c r="BI4" s="437"/>
      <c r="BJ4" s="437"/>
      <c r="BK4" s="437"/>
      <c r="BL4" s="437"/>
      <c r="BM4" s="438"/>
      <c r="BN4" s="439">
        <v>6251001</v>
      </c>
      <c r="BO4" s="440"/>
      <c r="BP4" s="440"/>
      <c r="BQ4" s="440"/>
      <c r="BR4" s="440"/>
      <c r="BS4" s="440"/>
      <c r="BT4" s="440"/>
      <c r="BU4" s="441"/>
      <c r="BV4" s="439">
        <v>6246187</v>
      </c>
      <c r="BW4" s="440"/>
      <c r="BX4" s="440"/>
      <c r="BY4" s="440"/>
      <c r="BZ4" s="440"/>
      <c r="CA4" s="440"/>
      <c r="CB4" s="440"/>
      <c r="CC4" s="441"/>
      <c r="CD4" s="576" t="s">
        <v>92</v>
      </c>
      <c r="CE4" s="577"/>
      <c r="CF4" s="577"/>
      <c r="CG4" s="577"/>
      <c r="CH4" s="577"/>
      <c r="CI4" s="577"/>
      <c r="CJ4" s="577"/>
      <c r="CK4" s="577"/>
      <c r="CL4" s="577"/>
      <c r="CM4" s="577"/>
      <c r="CN4" s="577"/>
      <c r="CO4" s="577"/>
      <c r="CP4" s="577"/>
      <c r="CQ4" s="577"/>
      <c r="CR4" s="577"/>
      <c r="CS4" s="578"/>
      <c r="CT4" s="579">
        <v>5.9</v>
      </c>
      <c r="CU4" s="580"/>
      <c r="CV4" s="580"/>
      <c r="CW4" s="580"/>
      <c r="CX4" s="580"/>
      <c r="CY4" s="580"/>
      <c r="CZ4" s="580"/>
      <c r="DA4" s="581"/>
      <c r="DB4" s="579">
        <v>8.4</v>
      </c>
      <c r="DC4" s="580"/>
      <c r="DD4" s="580"/>
      <c r="DE4" s="580"/>
      <c r="DF4" s="580"/>
      <c r="DG4" s="580"/>
      <c r="DH4" s="580"/>
      <c r="DI4" s="581"/>
    </row>
    <row r="5" spans="1:119" ht="18.75" customHeight="1" x14ac:dyDescent="0.2">
      <c r="A5" s="110"/>
      <c r="B5" s="586"/>
      <c r="C5" s="400"/>
      <c r="D5" s="400"/>
      <c r="E5" s="587"/>
      <c r="F5" s="587"/>
      <c r="G5" s="587"/>
      <c r="H5" s="587"/>
      <c r="I5" s="587"/>
      <c r="J5" s="587"/>
      <c r="K5" s="587"/>
      <c r="L5" s="587"/>
      <c r="M5" s="587"/>
      <c r="N5" s="587"/>
      <c r="O5" s="587"/>
      <c r="P5" s="587"/>
      <c r="Q5" s="587"/>
      <c r="R5" s="398"/>
      <c r="S5" s="398"/>
      <c r="T5" s="398"/>
      <c r="U5" s="398"/>
      <c r="V5" s="590"/>
      <c r="W5" s="501"/>
      <c r="X5" s="399"/>
      <c r="Y5" s="399"/>
      <c r="Z5" s="399"/>
      <c r="AA5" s="399"/>
      <c r="AB5" s="400"/>
      <c r="AC5" s="398"/>
      <c r="AD5" s="399"/>
      <c r="AE5" s="399"/>
      <c r="AF5" s="399"/>
      <c r="AG5" s="399"/>
      <c r="AH5" s="399"/>
      <c r="AI5" s="399"/>
      <c r="AJ5" s="399"/>
      <c r="AK5" s="399"/>
      <c r="AL5" s="591"/>
      <c r="AM5" s="467" t="s">
        <v>93</v>
      </c>
      <c r="AN5" s="367"/>
      <c r="AO5" s="367"/>
      <c r="AP5" s="367"/>
      <c r="AQ5" s="367"/>
      <c r="AR5" s="367"/>
      <c r="AS5" s="367"/>
      <c r="AT5" s="368"/>
      <c r="AU5" s="468" t="s">
        <v>94</v>
      </c>
      <c r="AV5" s="469"/>
      <c r="AW5" s="469"/>
      <c r="AX5" s="469"/>
      <c r="AY5" s="424" t="s">
        <v>95</v>
      </c>
      <c r="AZ5" s="425"/>
      <c r="BA5" s="425"/>
      <c r="BB5" s="425"/>
      <c r="BC5" s="425"/>
      <c r="BD5" s="425"/>
      <c r="BE5" s="425"/>
      <c r="BF5" s="425"/>
      <c r="BG5" s="425"/>
      <c r="BH5" s="425"/>
      <c r="BI5" s="425"/>
      <c r="BJ5" s="425"/>
      <c r="BK5" s="425"/>
      <c r="BL5" s="425"/>
      <c r="BM5" s="426"/>
      <c r="BN5" s="410">
        <v>6036905</v>
      </c>
      <c r="BO5" s="411"/>
      <c r="BP5" s="411"/>
      <c r="BQ5" s="411"/>
      <c r="BR5" s="411"/>
      <c r="BS5" s="411"/>
      <c r="BT5" s="411"/>
      <c r="BU5" s="412"/>
      <c r="BV5" s="410">
        <v>5865440</v>
      </c>
      <c r="BW5" s="411"/>
      <c r="BX5" s="411"/>
      <c r="BY5" s="411"/>
      <c r="BZ5" s="411"/>
      <c r="CA5" s="411"/>
      <c r="CB5" s="411"/>
      <c r="CC5" s="412"/>
      <c r="CD5" s="450" t="s">
        <v>96</v>
      </c>
      <c r="CE5" s="370"/>
      <c r="CF5" s="370"/>
      <c r="CG5" s="370"/>
      <c r="CH5" s="370"/>
      <c r="CI5" s="370"/>
      <c r="CJ5" s="370"/>
      <c r="CK5" s="370"/>
      <c r="CL5" s="370"/>
      <c r="CM5" s="370"/>
      <c r="CN5" s="370"/>
      <c r="CO5" s="370"/>
      <c r="CP5" s="370"/>
      <c r="CQ5" s="370"/>
      <c r="CR5" s="370"/>
      <c r="CS5" s="451"/>
      <c r="CT5" s="407">
        <v>94.8</v>
      </c>
      <c r="CU5" s="408"/>
      <c r="CV5" s="408"/>
      <c r="CW5" s="408"/>
      <c r="CX5" s="408"/>
      <c r="CY5" s="408"/>
      <c r="CZ5" s="408"/>
      <c r="DA5" s="409"/>
      <c r="DB5" s="407">
        <v>92.3</v>
      </c>
      <c r="DC5" s="408"/>
      <c r="DD5" s="408"/>
      <c r="DE5" s="408"/>
      <c r="DF5" s="408"/>
      <c r="DG5" s="408"/>
      <c r="DH5" s="408"/>
      <c r="DI5" s="409"/>
    </row>
    <row r="6" spans="1:119" ht="18.75" customHeight="1" x14ac:dyDescent="0.2">
      <c r="A6" s="110"/>
      <c r="B6" s="556" t="s">
        <v>97</v>
      </c>
      <c r="C6" s="397"/>
      <c r="D6" s="397"/>
      <c r="E6" s="557"/>
      <c r="F6" s="557"/>
      <c r="G6" s="557"/>
      <c r="H6" s="557"/>
      <c r="I6" s="557"/>
      <c r="J6" s="557"/>
      <c r="K6" s="557"/>
      <c r="L6" s="557" t="s">
        <v>98</v>
      </c>
      <c r="M6" s="557"/>
      <c r="N6" s="557"/>
      <c r="O6" s="557"/>
      <c r="P6" s="557"/>
      <c r="Q6" s="557"/>
      <c r="R6" s="395"/>
      <c r="S6" s="395"/>
      <c r="T6" s="395"/>
      <c r="U6" s="395"/>
      <c r="V6" s="563"/>
      <c r="W6" s="500" t="s">
        <v>99</v>
      </c>
      <c r="X6" s="396"/>
      <c r="Y6" s="396"/>
      <c r="Z6" s="396"/>
      <c r="AA6" s="396"/>
      <c r="AB6" s="397"/>
      <c r="AC6" s="568" t="s">
        <v>100</v>
      </c>
      <c r="AD6" s="569"/>
      <c r="AE6" s="569"/>
      <c r="AF6" s="569"/>
      <c r="AG6" s="569"/>
      <c r="AH6" s="569"/>
      <c r="AI6" s="569"/>
      <c r="AJ6" s="569"/>
      <c r="AK6" s="569"/>
      <c r="AL6" s="570"/>
      <c r="AM6" s="467" t="s">
        <v>101</v>
      </c>
      <c r="AN6" s="367"/>
      <c r="AO6" s="367"/>
      <c r="AP6" s="367"/>
      <c r="AQ6" s="367"/>
      <c r="AR6" s="367"/>
      <c r="AS6" s="367"/>
      <c r="AT6" s="368"/>
      <c r="AU6" s="468" t="s">
        <v>94</v>
      </c>
      <c r="AV6" s="469"/>
      <c r="AW6" s="469"/>
      <c r="AX6" s="469"/>
      <c r="AY6" s="424" t="s">
        <v>102</v>
      </c>
      <c r="AZ6" s="425"/>
      <c r="BA6" s="425"/>
      <c r="BB6" s="425"/>
      <c r="BC6" s="425"/>
      <c r="BD6" s="425"/>
      <c r="BE6" s="425"/>
      <c r="BF6" s="425"/>
      <c r="BG6" s="425"/>
      <c r="BH6" s="425"/>
      <c r="BI6" s="425"/>
      <c r="BJ6" s="425"/>
      <c r="BK6" s="425"/>
      <c r="BL6" s="425"/>
      <c r="BM6" s="426"/>
      <c r="BN6" s="410">
        <v>214096</v>
      </c>
      <c r="BO6" s="411"/>
      <c r="BP6" s="411"/>
      <c r="BQ6" s="411"/>
      <c r="BR6" s="411"/>
      <c r="BS6" s="411"/>
      <c r="BT6" s="411"/>
      <c r="BU6" s="412"/>
      <c r="BV6" s="410">
        <v>380747</v>
      </c>
      <c r="BW6" s="411"/>
      <c r="BX6" s="411"/>
      <c r="BY6" s="411"/>
      <c r="BZ6" s="411"/>
      <c r="CA6" s="411"/>
      <c r="CB6" s="411"/>
      <c r="CC6" s="412"/>
      <c r="CD6" s="450" t="s">
        <v>103</v>
      </c>
      <c r="CE6" s="370"/>
      <c r="CF6" s="370"/>
      <c r="CG6" s="370"/>
      <c r="CH6" s="370"/>
      <c r="CI6" s="370"/>
      <c r="CJ6" s="370"/>
      <c r="CK6" s="370"/>
      <c r="CL6" s="370"/>
      <c r="CM6" s="370"/>
      <c r="CN6" s="370"/>
      <c r="CO6" s="370"/>
      <c r="CP6" s="370"/>
      <c r="CQ6" s="370"/>
      <c r="CR6" s="370"/>
      <c r="CS6" s="451"/>
      <c r="CT6" s="553">
        <v>96.1</v>
      </c>
      <c r="CU6" s="554"/>
      <c r="CV6" s="554"/>
      <c r="CW6" s="554"/>
      <c r="CX6" s="554"/>
      <c r="CY6" s="554"/>
      <c r="CZ6" s="554"/>
      <c r="DA6" s="555"/>
      <c r="DB6" s="553">
        <v>95.4</v>
      </c>
      <c r="DC6" s="554"/>
      <c r="DD6" s="554"/>
      <c r="DE6" s="554"/>
      <c r="DF6" s="554"/>
      <c r="DG6" s="554"/>
      <c r="DH6" s="554"/>
      <c r="DI6" s="555"/>
    </row>
    <row r="7" spans="1:119" ht="18.75" customHeight="1" x14ac:dyDescent="0.2">
      <c r="A7" s="110"/>
      <c r="B7" s="558"/>
      <c r="C7" s="559"/>
      <c r="D7" s="559"/>
      <c r="E7" s="560"/>
      <c r="F7" s="560"/>
      <c r="G7" s="560"/>
      <c r="H7" s="560"/>
      <c r="I7" s="560"/>
      <c r="J7" s="560"/>
      <c r="K7" s="560"/>
      <c r="L7" s="560"/>
      <c r="M7" s="560"/>
      <c r="N7" s="560"/>
      <c r="O7" s="560"/>
      <c r="P7" s="560"/>
      <c r="Q7" s="560"/>
      <c r="R7" s="564"/>
      <c r="S7" s="564"/>
      <c r="T7" s="564"/>
      <c r="U7" s="564"/>
      <c r="V7" s="565"/>
      <c r="W7" s="551"/>
      <c r="X7" s="361"/>
      <c r="Y7" s="361"/>
      <c r="Z7" s="361"/>
      <c r="AA7" s="361"/>
      <c r="AB7" s="559"/>
      <c r="AC7" s="571"/>
      <c r="AD7" s="362"/>
      <c r="AE7" s="362"/>
      <c r="AF7" s="362"/>
      <c r="AG7" s="362"/>
      <c r="AH7" s="362"/>
      <c r="AI7" s="362"/>
      <c r="AJ7" s="362"/>
      <c r="AK7" s="362"/>
      <c r="AL7" s="572"/>
      <c r="AM7" s="467" t="s">
        <v>104</v>
      </c>
      <c r="AN7" s="367"/>
      <c r="AO7" s="367"/>
      <c r="AP7" s="367"/>
      <c r="AQ7" s="367"/>
      <c r="AR7" s="367"/>
      <c r="AS7" s="367"/>
      <c r="AT7" s="368"/>
      <c r="AU7" s="468" t="s">
        <v>94</v>
      </c>
      <c r="AV7" s="469"/>
      <c r="AW7" s="469"/>
      <c r="AX7" s="469"/>
      <c r="AY7" s="424" t="s">
        <v>105</v>
      </c>
      <c r="AZ7" s="425"/>
      <c r="BA7" s="425"/>
      <c r="BB7" s="425"/>
      <c r="BC7" s="425"/>
      <c r="BD7" s="425"/>
      <c r="BE7" s="425"/>
      <c r="BF7" s="425"/>
      <c r="BG7" s="425"/>
      <c r="BH7" s="425"/>
      <c r="BI7" s="425"/>
      <c r="BJ7" s="425"/>
      <c r="BK7" s="425"/>
      <c r="BL7" s="425"/>
      <c r="BM7" s="426"/>
      <c r="BN7" s="410">
        <v>720</v>
      </c>
      <c r="BO7" s="411"/>
      <c r="BP7" s="411"/>
      <c r="BQ7" s="411"/>
      <c r="BR7" s="411"/>
      <c r="BS7" s="411"/>
      <c r="BT7" s="411"/>
      <c r="BU7" s="412"/>
      <c r="BV7" s="410">
        <v>67785</v>
      </c>
      <c r="BW7" s="411"/>
      <c r="BX7" s="411"/>
      <c r="BY7" s="411"/>
      <c r="BZ7" s="411"/>
      <c r="CA7" s="411"/>
      <c r="CB7" s="411"/>
      <c r="CC7" s="412"/>
      <c r="CD7" s="450" t="s">
        <v>106</v>
      </c>
      <c r="CE7" s="370"/>
      <c r="CF7" s="370"/>
      <c r="CG7" s="370"/>
      <c r="CH7" s="370"/>
      <c r="CI7" s="370"/>
      <c r="CJ7" s="370"/>
      <c r="CK7" s="370"/>
      <c r="CL7" s="370"/>
      <c r="CM7" s="370"/>
      <c r="CN7" s="370"/>
      <c r="CO7" s="370"/>
      <c r="CP7" s="370"/>
      <c r="CQ7" s="370"/>
      <c r="CR7" s="370"/>
      <c r="CS7" s="451"/>
      <c r="CT7" s="410">
        <v>3643073</v>
      </c>
      <c r="CU7" s="411"/>
      <c r="CV7" s="411"/>
      <c r="CW7" s="411"/>
      <c r="CX7" s="411"/>
      <c r="CY7" s="411"/>
      <c r="CZ7" s="411"/>
      <c r="DA7" s="412"/>
      <c r="DB7" s="410">
        <v>3735822</v>
      </c>
      <c r="DC7" s="411"/>
      <c r="DD7" s="411"/>
      <c r="DE7" s="411"/>
      <c r="DF7" s="411"/>
      <c r="DG7" s="411"/>
      <c r="DH7" s="411"/>
      <c r="DI7" s="412"/>
    </row>
    <row r="8" spans="1:119" ht="18.75" customHeight="1" thickBot="1" x14ac:dyDescent="0.25">
      <c r="A8" s="110"/>
      <c r="B8" s="561"/>
      <c r="C8" s="506"/>
      <c r="D8" s="506"/>
      <c r="E8" s="562"/>
      <c r="F8" s="562"/>
      <c r="G8" s="562"/>
      <c r="H8" s="562"/>
      <c r="I8" s="562"/>
      <c r="J8" s="562"/>
      <c r="K8" s="562"/>
      <c r="L8" s="562"/>
      <c r="M8" s="562"/>
      <c r="N8" s="562"/>
      <c r="O8" s="562"/>
      <c r="P8" s="562"/>
      <c r="Q8" s="562"/>
      <c r="R8" s="566"/>
      <c r="S8" s="566"/>
      <c r="T8" s="566"/>
      <c r="U8" s="566"/>
      <c r="V8" s="567"/>
      <c r="W8" s="481"/>
      <c r="X8" s="482"/>
      <c r="Y8" s="482"/>
      <c r="Z8" s="482"/>
      <c r="AA8" s="482"/>
      <c r="AB8" s="506"/>
      <c r="AC8" s="573"/>
      <c r="AD8" s="574"/>
      <c r="AE8" s="574"/>
      <c r="AF8" s="574"/>
      <c r="AG8" s="574"/>
      <c r="AH8" s="574"/>
      <c r="AI8" s="574"/>
      <c r="AJ8" s="574"/>
      <c r="AK8" s="574"/>
      <c r="AL8" s="575"/>
      <c r="AM8" s="467" t="s">
        <v>107</v>
      </c>
      <c r="AN8" s="367"/>
      <c r="AO8" s="367"/>
      <c r="AP8" s="367"/>
      <c r="AQ8" s="367"/>
      <c r="AR8" s="367"/>
      <c r="AS8" s="367"/>
      <c r="AT8" s="368"/>
      <c r="AU8" s="468" t="s">
        <v>108</v>
      </c>
      <c r="AV8" s="469"/>
      <c r="AW8" s="469"/>
      <c r="AX8" s="469"/>
      <c r="AY8" s="424" t="s">
        <v>109</v>
      </c>
      <c r="AZ8" s="425"/>
      <c r="BA8" s="425"/>
      <c r="BB8" s="425"/>
      <c r="BC8" s="425"/>
      <c r="BD8" s="425"/>
      <c r="BE8" s="425"/>
      <c r="BF8" s="425"/>
      <c r="BG8" s="425"/>
      <c r="BH8" s="425"/>
      <c r="BI8" s="425"/>
      <c r="BJ8" s="425"/>
      <c r="BK8" s="425"/>
      <c r="BL8" s="425"/>
      <c r="BM8" s="426"/>
      <c r="BN8" s="410">
        <v>213376</v>
      </c>
      <c r="BO8" s="411"/>
      <c r="BP8" s="411"/>
      <c r="BQ8" s="411"/>
      <c r="BR8" s="411"/>
      <c r="BS8" s="411"/>
      <c r="BT8" s="411"/>
      <c r="BU8" s="412"/>
      <c r="BV8" s="410">
        <v>312962</v>
      </c>
      <c r="BW8" s="411"/>
      <c r="BX8" s="411"/>
      <c r="BY8" s="411"/>
      <c r="BZ8" s="411"/>
      <c r="CA8" s="411"/>
      <c r="CB8" s="411"/>
      <c r="CC8" s="412"/>
      <c r="CD8" s="450" t="s">
        <v>110</v>
      </c>
      <c r="CE8" s="370"/>
      <c r="CF8" s="370"/>
      <c r="CG8" s="370"/>
      <c r="CH8" s="370"/>
      <c r="CI8" s="370"/>
      <c r="CJ8" s="370"/>
      <c r="CK8" s="370"/>
      <c r="CL8" s="370"/>
      <c r="CM8" s="370"/>
      <c r="CN8" s="370"/>
      <c r="CO8" s="370"/>
      <c r="CP8" s="370"/>
      <c r="CQ8" s="370"/>
      <c r="CR8" s="370"/>
      <c r="CS8" s="451"/>
      <c r="CT8" s="513">
        <v>0.36</v>
      </c>
      <c r="CU8" s="514"/>
      <c r="CV8" s="514"/>
      <c r="CW8" s="514"/>
      <c r="CX8" s="514"/>
      <c r="CY8" s="514"/>
      <c r="CZ8" s="514"/>
      <c r="DA8" s="515"/>
      <c r="DB8" s="513">
        <v>0.37</v>
      </c>
      <c r="DC8" s="514"/>
      <c r="DD8" s="514"/>
      <c r="DE8" s="514"/>
      <c r="DF8" s="514"/>
      <c r="DG8" s="514"/>
      <c r="DH8" s="514"/>
      <c r="DI8" s="515"/>
    </row>
    <row r="9" spans="1:119" ht="18.75" customHeight="1" thickBot="1" x14ac:dyDescent="0.25">
      <c r="A9" s="110"/>
      <c r="B9" s="542" t="s">
        <v>111</v>
      </c>
      <c r="C9" s="543"/>
      <c r="D9" s="543"/>
      <c r="E9" s="543"/>
      <c r="F9" s="543"/>
      <c r="G9" s="543"/>
      <c r="H9" s="543"/>
      <c r="I9" s="543"/>
      <c r="J9" s="543"/>
      <c r="K9" s="461"/>
      <c r="L9" s="544" t="s">
        <v>112</v>
      </c>
      <c r="M9" s="545"/>
      <c r="N9" s="545"/>
      <c r="O9" s="545"/>
      <c r="P9" s="545"/>
      <c r="Q9" s="546"/>
      <c r="R9" s="547">
        <v>9079</v>
      </c>
      <c r="S9" s="548"/>
      <c r="T9" s="548"/>
      <c r="U9" s="548"/>
      <c r="V9" s="549"/>
      <c r="W9" s="479" t="s">
        <v>113</v>
      </c>
      <c r="X9" s="480"/>
      <c r="Y9" s="480"/>
      <c r="Z9" s="480"/>
      <c r="AA9" s="480"/>
      <c r="AB9" s="480"/>
      <c r="AC9" s="480"/>
      <c r="AD9" s="480"/>
      <c r="AE9" s="480"/>
      <c r="AF9" s="480"/>
      <c r="AG9" s="480"/>
      <c r="AH9" s="480"/>
      <c r="AI9" s="480"/>
      <c r="AJ9" s="480"/>
      <c r="AK9" s="480"/>
      <c r="AL9" s="550"/>
      <c r="AM9" s="467" t="s">
        <v>114</v>
      </c>
      <c r="AN9" s="367"/>
      <c r="AO9" s="367"/>
      <c r="AP9" s="367"/>
      <c r="AQ9" s="367"/>
      <c r="AR9" s="367"/>
      <c r="AS9" s="367"/>
      <c r="AT9" s="368"/>
      <c r="AU9" s="468" t="s">
        <v>94</v>
      </c>
      <c r="AV9" s="469"/>
      <c r="AW9" s="469"/>
      <c r="AX9" s="469"/>
      <c r="AY9" s="424" t="s">
        <v>115</v>
      </c>
      <c r="AZ9" s="425"/>
      <c r="BA9" s="425"/>
      <c r="BB9" s="425"/>
      <c r="BC9" s="425"/>
      <c r="BD9" s="425"/>
      <c r="BE9" s="425"/>
      <c r="BF9" s="425"/>
      <c r="BG9" s="425"/>
      <c r="BH9" s="425"/>
      <c r="BI9" s="425"/>
      <c r="BJ9" s="425"/>
      <c r="BK9" s="425"/>
      <c r="BL9" s="425"/>
      <c r="BM9" s="426"/>
      <c r="BN9" s="410">
        <v>-99586</v>
      </c>
      <c r="BO9" s="411"/>
      <c r="BP9" s="411"/>
      <c r="BQ9" s="411"/>
      <c r="BR9" s="411"/>
      <c r="BS9" s="411"/>
      <c r="BT9" s="411"/>
      <c r="BU9" s="412"/>
      <c r="BV9" s="410">
        <v>142157</v>
      </c>
      <c r="BW9" s="411"/>
      <c r="BX9" s="411"/>
      <c r="BY9" s="411"/>
      <c r="BZ9" s="411"/>
      <c r="CA9" s="411"/>
      <c r="CB9" s="411"/>
      <c r="CC9" s="412"/>
      <c r="CD9" s="450" t="s">
        <v>116</v>
      </c>
      <c r="CE9" s="370"/>
      <c r="CF9" s="370"/>
      <c r="CG9" s="370"/>
      <c r="CH9" s="370"/>
      <c r="CI9" s="370"/>
      <c r="CJ9" s="370"/>
      <c r="CK9" s="370"/>
      <c r="CL9" s="370"/>
      <c r="CM9" s="370"/>
      <c r="CN9" s="370"/>
      <c r="CO9" s="370"/>
      <c r="CP9" s="370"/>
      <c r="CQ9" s="370"/>
      <c r="CR9" s="370"/>
      <c r="CS9" s="451"/>
      <c r="CT9" s="407">
        <v>12.6</v>
      </c>
      <c r="CU9" s="408"/>
      <c r="CV9" s="408"/>
      <c r="CW9" s="408"/>
      <c r="CX9" s="408"/>
      <c r="CY9" s="408"/>
      <c r="CZ9" s="408"/>
      <c r="DA9" s="409"/>
      <c r="DB9" s="407">
        <v>11.8</v>
      </c>
      <c r="DC9" s="408"/>
      <c r="DD9" s="408"/>
      <c r="DE9" s="408"/>
      <c r="DF9" s="408"/>
      <c r="DG9" s="408"/>
      <c r="DH9" s="408"/>
      <c r="DI9" s="409"/>
    </row>
    <row r="10" spans="1:119" ht="18.75" customHeight="1" thickBot="1" x14ac:dyDescent="0.25">
      <c r="A10" s="110"/>
      <c r="B10" s="542"/>
      <c r="C10" s="543"/>
      <c r="D10" s="543"/>
      <c r="E10" s="543"/>
      <c r="F10" s="543"/>
      <c r="G10" s="543"/>
      <c r="H10" s="543"/>
      <c r="I10" s="543"/>
      <c r="J10" s="543"/>
      <c r="K10" s="461"/>
      <c r="L10" s="366" t="s">
        <v>117</v>
      </c>
      <c r="M10" s="367"/>
      <c r="N10" s="367"/>
      <c r="O10" s="367"/>
      <c r="P10" s="367"/>
      <c r="Q10" s="368"/>
      <c r="R10" s="363">
        <v>10256</v>
      </c>
      <c r="S10" s="364"/>
      <c r="T10" s="364"/>
      <c r="U10" s="364"/>
      <c r="V10" s="423"/>
      <c r="W10" s="551"/>
      <c r="X10" s="361"/>
      <c r="Y10" s="361"/>
      <c r="Z10" s="361"/>
      <c r="AA10" s="361"/>
      <c r="AB10" s="361"/>
      <c r="AC10" s="361"/>
      <c r="AD10" s="361"/>
      <c r="AE10" s="361"/>
      <c r="AF10" s="361"/>
      <c r="AG10" s="361"/>
      <c r="AH10" s="361"/>
      <c r="AI10" s="361"/>
      <c r="AJ10" s="361"/>
      <c r="AK10" s="361"/>
      <c r="AL10" s="552"/>
      <c r="AM10" s="467" t="s">
        <v>118</v>
      </c>
      <c r="AN10" s="367"/>
      <c r="AO10" s="367"/>
      <c r="AP10" s="367"/>
      <c r="AQ10" s="367"/>
      <c r="AR10" s="367"/>
      <c r="AS10" s="367"/>
      <c r="AT10" s="368"/>
      <c r="AU10" s="468" t="s">
        <v>108</v>
      </c>
      <c r="AV10" s="469"/>
      <c r="AW10" s="469"/>
      <c r="AX10" s="469"/>
      <c r="AY10" s="424" t="s">
        <v>119</v>
      </c>
      <c r="AZ10" s="425"/>
      <c r="BA10" s="425"/>
      <c r="BB10" s="425"/>
      <c r="BC10" s="425"/>
      <c r="BD10" s="425"/>
      <c r="BE10" s="425"/>
      <c r="BF10" s="425"/>
      <c r="BG10" s="425"/>
      <c r="BH10" s="425"/>
      <c r="BI10" s="425"/>
      <c r="BJ10" s="425"/>
      <c r="BK10" s="425"/>
      <c r="BL10" s="425"/>
      <c r="BM10" s="426"/>
      <c r="BN10" s="410">
        <v>342015</v>
      </c>
      <c r="BO10" s="411"/>
      <c r="BP10" s="411"/>
      <c r="BQ10" s="411"/>
      <c r="BR10" s="411"/>
      <c r="BS10" s="411"/>
      <c r="BT10" s="411"/>
      <c r="BU10" s="412"/>
      <c r="BV10" s="410">
        <v>380210</v>
      </c>
      <c r="BW10" s="411"/>
      <c r="BX10" s="411"/>
      <c r="BY10" s="411"/>
      <c r="BZ10" s="411"/>
      <c r="CA10" s="411"/>
      <c r="CB10" s="411"/>
      <c r="CC10" s="412"/>
      <c r="CD10" s="226" t="s">
        <v>120</v>
      </c>
      <c r="CE10" s="227"/>
      <c r="CF10" s="227"/>
      <c r="CG10" s="227"/>
      <c r="CH10" s="227"/>
      <c r="CI10" s="227"/>
      <c r="CJ10" s="227"/>
      <c r="CK10" s="227"/>
      <c r="CL10" s="227"/>
      <c r="CM10" s="227"/>
      <c r="CN10" s="227"/>
      <c r="CO10" s="227"/>
      <c r="CP10" s="227"/>
      <c r="CQ10" s="227"/>
      <c r="CR10" s="227"/>
      <c r="CS10" s="228"/>
      <c r="CT10" s="113"/>
      <c r="CU10" s="114"/>
      <c r="CV10" s="114"/>
      <c r="CW10" s="114"/>
      <c r="CX10" s="114"/>
      <c r="CY10" s="114"/>
      <c r="CZ10" s="114"/>
      <c r="DA10" s="115"/>
      <c r="DB10" s="113"/>
      <c r="DC10" s="114"/>
      <c r="DD10" s="114"/>
      <c r="DE10" s="114"/>
      <c r="DF10" s="114"/>
      <c r="DG10" s="114"/>
      <c r="DH10" s="114"/>
      <c r="DI10" s="115"/>
    </row>
    <row r="11" spans="1:119" ht="18.75" customHeight="1" thickBot="1" x14ac:dyDescent="0.25">
      <c r="A11" s="110"/>
      <c r="B11" s="542"/>
      <c r="C11" s="543"/>
      <c r="D11" s="543"/>
      <c r="E11" s="543"/>
      <c r="F11" s="543"/>
      <c r="G11" s="543"/>
      <c r="H11" s="543"/>
      <c r="I11" s="543"/>
      <c r="J11" s="543"/>
      <c r="K11" s="461"/>
      <c r="L11" s="371" t="s">
        <v>121</v>
      </c>
      <c r="M11" s="372"/>
      <c r="N11" s="372"/>
      <c r="O11" s="372"/>
      <c r="P11" s="372"/>
      <c r="Q11" s="373"/>
      <c r="R11" s="539" t="s">
        <v>122</v>
      </c>
      <c r="S11" s="540"/>
      <c r="T11" s="540"/>
      <c r="U11" s="540"/>
      <c r="V11" s="541"/>
      <c r="W11" s="551"/>
      <c r="X11" s="361"/>
      <c r="Y11" s="361"/>
      <c r="Z11" s="361"/>
      <c r="AA11" s="361"/>
      <c r="AB11" s="361"/>
      <c r="AC11" s="361"/>
      <c r="AD11" s="361"/>
      <c r="AE11" s="361"/>
      <c r="AF11" s="361"/>
      <c r="AG11" s="361"/>
      <c r="AH11" s="361"/>
      <c r="AI11" s="361"/>
      <c r="AJ11" s="361"/>
      <c r="AK11" s="361"/>
      <c r="AL11" s="552"/>
      <c r="AM11" s="467" t="s">
        <v>123</v>
      </c>
      <c r="AN11" s="367"/>
      <c r="AO11" s="367"/>
      <c r="AP11" s="367"/>
      <c r="AQ11" s="367"/>
      <c r="AR11" s="367"/>
      <c r="AS11" s="367"/>
      <c r="AT11" s="368"/>
      <c r="AU11" s="468" t="s">
        <v>94</v>
      </c>
      <c r="AV11" s="469"/>
      <c r="AW11" s="469"/>
      <c r="AX11" s="469"/>
      <c r="AY11" s="424" t="s">
        <v>124</v>
      </c>
      <c r="AZ11" s="425"/>
      <c r="BA11" s="425"/>
      <c r="BB11" s="425"/>
      <c r="BC11" s="425"/>
      <c r="BD11" s="425"/>
      <c r="BE11" s="425"/>
      <c r="BF11" s="425"/>
      <c r="BG11" s="425"/>
      <c r="BH11" s="425"/>
      <c r="BI11" s="425"/>
      <c r="BJ11" s="425"/>
      <c r="BK11" s="425"/>
      <c r="BL11" s="425"/>
      <c r="BM11" s="426"/>
      <c r="BN11" s="410">
        <v>0</v>
      </c>
      <c r="BO11" s="411"/>
      <c r="BP11" s="411"/>
      <c r="BQ11" s="411"/>
      <c r="BR11" s="411"/>
      <c r="BS11" s="411"/>
      <c r="BT11" s="411"/>
      <c r="BU11" s="412"/>
      <c r="BV11" s="410">
        <v>0</v>
      </c>
      <c r="BW11" s="411"/>
      <c r="BX11" s="411"/>
      <c r="BY11" s="411"/>
      <c r="BZ11" s="411"/>
      <c r="CA11" s="411"/>
      <c r="CB11" s="411"/>
      <c r="CC11" s="412"/>
      <c r="CD11" s="450" t="s">
        <v>125</v>
      </c>
      <c r="CE11" s="370"/>
      <c r="CF11" s="370"/>
      <c r="CG11" s="370"/>
      <c r="CH11" s="370"/>
      <c r="CI11" s="370"/>
      <c r="CJ11" s="370"/>
      <c r="CK11" s="370"/>
      <c r="CL11" s="370"/>
      <c r="CM11" s="370"/>
      <c r="CN11" s="370"/>
      <c r="CO11" s="370"/>
      <c r="CP11" s="370"/>
      <c r="CQ11" s="370"/>
      <c r="CR11" s="370"/>
      <c r="CS11" s="451"/>
      <c r="CT11" s="513" t="s">
        <v>126</v>
      </c>
      <c r="CU11" s="514"/>
      <c r="CV11" s="514"/>
      <c r="CW11" s="514"/>
      <c r="CX11" s="514"/>
      <c r="CY11" s="514"/>
      <c r="CZ11" s="514"/>
      <c r="DA11" s="515"/>
      <c r="DB11" s="513" t="s">
        <v>126</v>
      </c>
      <c r="DC11" s="514"/>
      <c r="DD11" s="514"/>
      <c r="DE11" s="514"/>
      <c r="DF11" s="514"/>
      <c r="DG11" s="514"/>
      <c r="DH11" s="514"/>
      <c r="DI11" s="515"/>
    </row>
    <row r="12" spans="1:119" ht="18.75" customHeight="1" x14ac:dyDescent="0.2">
      <c r="A12" s="110"/>
      <c r="B12" s="516" t="s">
        <v>127</v>
      </c>
      <c r="C12" s="517"/>
      <c r="D12" s="517"/>
      <c r="E12" s="517"/>
      <c r="F12" s="517"/>
      <c r="G12" s="517"/>
      <c r="H12" s="517"/>
      <c r="I12" s="517"/>
      <c r="J12" s="517"/>
      <c r="K12" s="518"/>
      <c r="L12" s="525" t="s">
        <v>128</v>
      </c>
      <c r="M12" s="526"/>
      <c r="N12" s="526"/>
      <c r="O12" s="526"/>
      <c r="P12" s="526"/>
      <c r="Q12" s="527"/>
      <c r="R12" s="528">
        <v>9267</v>
      </c>
      <c r="S12" s="529"/>
      <c r="T12" s="529"/>
      <c r="U12" s="529"/>
      <c r="V12" s="530"/>
      <c r="W12" s="531" t="s">
        <v>1</v>
      </c>
      <c r="X12" s="469"/>
      <c r="Y12" s="469"/>
      <c r="Z12" s="469"/>
      <c r="AA12" s="469"/>
      <c r="AB12" s="532"/>
      <c r="AC12" s="533" t="s">
        <v>129</v>
      </c>
      <c r="AD12" s="534"/>
      <c r="AE12" s="534"/>
      <c r="AF12" s="534"/>
      <c r="AG12" s="535"/>
      <c r="AH12" s="533" t="s">
        <v>130</v>
      </c>
      <c r="AI12" s="534"/>
      <c r="AJ12" s="534"/>
      <c r="AK12" s="534"/>
      <c r="AL12" s="536"/>
      <c r="AM12" s="467" t="s">
        <v>131</v>
      </c>
      <c r="AN12" s="367"/>
      <c r="AO12" s="367"/>
      <c r="AP12" s="367"/>
      <c r="AQ12" s="367"/>
      <c r="AR12" s="367"/>
      <c r="AS12" s="367"/>
      <c r="AT12" s="368"/>
      <c r="AU12" s="468" t="s">
        <v>94</v>
      </c>
      <c r="AV12" s="469"/>
      <c r="AW12" s="469"/>
      <c r="AX12" s="469"/>
      <c r="AY12" s="424" t="s">
        <v>132</v>
      </c>
      <c r="AZ12" s="425"/>
      <c r="BA12" s="425"/>
      <c r="BB12" s="425"/>
      <c r="BC12" s="425"/>
      <c r="BD12" s="425"/>
      <c r="BE12" s="425"/>
      <c r="BF12" s="425"/>
      <c r="BG12" s="425"/>
      <c r="BH12" s="425"/>
      <c r="BI12" s="425"/>
      <c r="BJ12" s="425"/>
      <c r="BK12" s="425"/>
      <c r="BL12" s="425"/>
      <c r="BM12" s="426"/>
      <c r="BN12" s="410">
        <v>73000</v>
      </c>
      <c r="BO12" s="411"/>
      <c r="BP12" s="411"/>
      <c r="BQ12" s="411"/>
      <c r="BR12" s="411"/>
      <c r="BS12" s="411"/>
      <c r="BT12" s="411"/>
      <c r="BU12" s="412"/>
      <c r="BV12" s="410">
        <v>200000</v>
      </c>
      <c r="BW12" s="411"/>
      <c r="BX12" s="411"/>
      <c r="BY12" s="411"/>
      <c r="BZ12" s="411"/>
      <c r="CA12" s="411"/>
      <c r="CB12" s="411"/>
      <c r="CC12" s="412"/>
      <c r="CD12" s="450" t="s">
        <v>133</v>
      </c>
      <c r="CE12" s="370"/>
      <c r="CF12" s="370"/>
      <c r="CG12" s="370"/>
      <c r="CH12" s="370"/>
      <c r="CI12" s="370"/>
      <c r="CJ12" s="370"/>
      <c r="CK12" s="370"/>
      <c r="CL12" s="370"/>
      <c r="CM12" s="370"/>
      <c r="CN12" s="370"/>
      <c r="CO12" s="370"/>
      <c r="CP12" s="370"/>
      <c r="CQ12" s="370"/>
      <c r="CR12" s="370"/>
      <c r="CS12" s="451"/>
      <c r="CT12" s="513" t="s">
        <v>126</v>
      </c>
      <c r="CU12" s="514"/>
      <c r="CV12" s="514"/>
      <c r="CW12" s="514"/>
      <c r="CX12" s="514"/>
      <c r="CY12" s="514"/>
      <c r="CZ12" s="514"/>
      <c r="DA12" s="515"/>
      <c r="DB12" s="513" t="s">
        <v>126</v>
      </c>
      <c r="DC12" s="514"/>
      <c r="DD12" s="514"/>
      <c r="DE12" s="514"/>
      <c r="DF12" s="514"/>
      <c r="DG12" s="514"/>
      <c r="DH12" s="514"/>
      <c r="DI12" s="515"/>
    </row>
    <row r="13" spans="1:119" ht="18.75" customHeight="1" x14ac:dyDescent="0.2">
      <c r="A13" s="110"/>
      <c r="B13" s="519"/>
      <c r="C13" s="520"/>
      <c r="D13" s="520"/>
      <c r="E13" s="520"/>
      <c r="F13" s="520"/>
      <c r="G13" s="520"/>
      <c r="H13" s="520"/>
      <c r="I13" s="520"/>
      <c r="J13" s="520"/>
      <c r="K13" s="521"/>
      <c r="L13" s="116"/>
      <c r="M13" s="494" t="s">
        <v>134</v>
      </c>
      <c r="N13" s="495"/>
      <c r="O13" s="495"/>
      <c r="P13" s="495"/>
      <c r="Q13" s="496"/>
      <c r="R13" s="497">
        <v>9165</v>
      </c>
      <c r="S13" s="498"/>
      <c r="T13" s="498"/>
      <c r="U13" s="498"/>
      <c r="V13" s="499"/>
      <c r="W13" s="500" t="s">
        <v>135</v>
      </c>
      <c r="X13" s="396"/>
      <c r="Y13" s="396"/>
      <c r="Z13" s="396"/>
      <c r="AA13" s="396"/>
      <c r="AB13" s="397"/>
      <c r="AC13" s="363">
        <v>467</v>
      </c>
      <c r="AD13" s="364"/>
      <c r="AE13" s="364"/>
      <c r="AF13" s="364"/>
      <c r="AG13" s="365"/>
      <c r="AH13" s="363">
        <v>527</v>
      </c>
      <c r="AI13" s="364"/>
      <c r="AJ13" s="364"/>
      <c r="AK13" s="364"/>
      <c r="AL13" s="423"/>
      <c r="AM13" s="467" t="s">
        <v>136</v>
      </c>
      <c r="AN13" s="367"/>
      <c r="AO13" s="367"/>
      <c r="AP13" s="367"/>
      <c r="AQ13" s="367"/>
      <c r="AR13" s="367"/>
      <c r="AS13" s="367"/>
      <c r="AT13" s="368"/>
      <c r="AU13" s="468" t="s">
        <v>108</v>
      </c>
      <c r="AV13" s="469"/>
      <c r="AW13" s="469"/>
      <c r="AX13" s="469"/>
      <c r="AY13" s="424" t="s">
        <v>137</v>
      </c>
      <c r="AZ13" s="425"/>
      <c r="BA13" s="425"/>
      <c r="BB13" s="425"/>
      <c r="BC13" s="425"/>
      <c r="BD13" s="425"/>
      <c r="BE13" s="425"/>
      <c r="BF13" s="425"/>
      <c r="BG13" s="425"/>
      <c r="BH13" s="425"/>
      <c r="BI13" s="425"/>
      <c r="BJ13" s="425"/>
      <c r="BK13" s="425"/>
      <c r="BL13" s="425"/>
      <c r="BM13" s="426"/>
      <c r="BN13" s="410">
        <v>169429</v>
      </c>
      <c r="BO13" s="411"/>
      <c r="BP13" s="411"/>
      <c r="BQ13" s="411"/>
      <c r="BR13" s="411"/>
      <c r="BS13" s="411"/>
      <c r="BT13" s="411"/>
      <c r="BU13" s="412"/>
      <c r="BV13" s="410">
        <v>322367</v>
      </c>
      <c r="BW13" s="411"/>
      <c r="BX13" s="411"/>
      <c r="BY13" s="411"/>
      <c r="BZ13" s="411"/>
      <c r="CA13" s="411"/>
      <c r="CB13" s="411"/>
      <c r="CC13" s="412"/>
      <c r="CD13" s="450" t="s">
        <v>138</v>
      </c>
      <c r="CE13" s="370"/>
      <c r="CF13" s="370"/>
      <c r="CG13" s="370"/>
      <c r="CH13" s="370"/>
      <c r="CI13" s="370"/>
      <c r="CJ13" s="370"/>
      <c r="CK13" s="370"/>
      <c r="CL13" s="370"/>
      <c r="CM13" s="370"/>
      <c r="CN13" s="370"/>
      <c r="CO13" s="370"/>
      <c r="CP13" s="370"/>
      <c r="CQ13" s="370"/>
      <c r="CR13" s="370"/>
      <c r="CS13" s="451"/>
      <c r="CT13" s="407">
        <v>15.1</v>
      </c>
      <c r="CU13" s="408"/>
      <c r="CV13" s="408"/>
      <c r="CW13" s="408"/>
      <c r="CX13" s="408"/>
      <c r="CY13" s="408"/>
      <c r="CZ13" s="408"/>
      <c r="DA13" s="409"/>
      <c r="DB13" s="407">
        <v>15.1</v>
      </c>
      <c r="DC13" s="408"/>
      <c r="DD13" s="408"/>
      <c r="DE13" s="408"/>
      <c r="DF13" s="408"/>
      <c r="DG13" s="408"/>
      <c r="DH13" s="408"/>
      <c r="DI13" s="409"/>
    </row>
    <row r="14" spans="1:119" ht="18.75" customHeight="1" thickBot="1" x14ac:dyDescent="0.25">
      <c r="A14" s="110"/>
      <c r="B14" s="519"/>
      <c r="C14" s="520"/>
      <c r="D14" s="520"/>
      <c r="E14" s="520"/>
      <c r="F14" s="520"/>
      <c r="G14" s="520"/>
      <c r="H14" s="520"/>
      <c r="I14" s="520"/>
      <c r="J14" s="520"/>
      <c r="K14" s="521"/>
      <c r="L14" s="484" t="s">
        <v>139</v>
      </c>
      <c r="M14" s="537"/>
      <c r="N14" s="537"/>
      <c r="O14" s="537"/>
      <c r="P14" s="537"/>
      <c r="Q14" s="538"/>
      <c r="R14" s="497">
        <v>9487</v>
      </c>
      <c r="S14" s="498"/>
      <c r="T14" s="498"/>
      <c r="U14" s="498"/>
      <c r="V14" s="499"/>
      <c r="W14" s="501"/>
      <c r="X14" s="399"/>
      <c r="Y14" s="399"/>
      <c r="Z14" s="399"/>
      <c r="AA14" s="399"/>
      <c r="AB14" s="400"/>
      <c r="AC14" s="490">
        <v>11.2</v>
      </c>
      <c r="AD14" s="491"/>
      <c r="AE14" s="491"/>
      <c r="AF14" s="491"/>
      <c r="AG14" s="492"/>
      <c r="AH14" s="490">
        <v>11</v>
      </c>
      <c r="AI14" s="491"/>
      <c r="AJ14" s="491"/>
      <c r="AK14" s="491"/>
      <c r="AL14" s="493"/>
      <c r="AM14" s="467"/>
      <c r="AN14" s="367"/>
      <c r="AO14" s="367"/>
      <c r="AP14" s="367"/>
      <c r="AQ14" s="367"/>
      <c r="AR14" s="367"/>
      <c r="AS14" s="367"/>
      <c r="AT14" s="368"/>
      <c r="AU14" s="468"/>
      <c r="AV14" s="469"/>
      <c r="AW14" s="469"/>
      <c r="AX14" s="469"/>
      <c r="AY14" s="424"/>
      <c r="AZ14" s="425"/>
      <c r="BA14" s="425"/>
      <c r="BB14" s="425"/>
      <c r="BC14" s="425"/>
      <c r="BD14" s="425"/>
      <c r="BE14" s="425"/>
      <c r="BF14" s="425"/>
      <c r="BG14" s="425"/>
      <c r="BH14" s="425"/>
      <c r="BI14" s="425"/>
      <c r="BJ14" s="425"/>
      <c r="BK14" s="425"/>
      <c r="BL14" s="425"/>
      <c r="BM14" s="426"/>
      <c r="BN14" s="410"/>
      <c r="BO14" s="411"/>
      <c r="BP14" s="411"/>
      <c r="BQ14" s="411"/>
      <c r="BR14" s="411"/>
      <c r="BS14" s="411"/>
      <c r="BT14" s="411"/>
      <c r="BU14" s="412"/>
      <c r="BV14" s="410"/>
      <c r="BW14" s="411"/>
      <c r="BX14" s="411"/>
      <c r="BY14" s="411"/>
      <c r="BZ14" s="411"/>
      <c r="CA14" s="411"/>
      <c r="CB14" s="411"/>
      <c r="CC14" s="412"/>
      <c r="CD14" s="447" t="s">
        <v>140</v>
      </c>
      <c r="CE14" s="448"/>
      <c r="CF14" s="448"/>
      <c r="CG14" s="448"/>
      <c r="CH14" s="448"/>
      <c r="CI14" s="448"/>
      <c r="CJ14" s="448"/>
      <c r="CK14" s="448"/>
      <c r="CL14" s="448"/>
      <c r="CM14" s="448"/>
      <c r="CN14" s="448"/>
      <c r="CO14" s="448"/>
      <c r="CP14" s="448"/>
      <c r="CQ14" s="448"/>
      <c r="CR14" s="448"/>
      <c r="CS14" s="449"/>
      <c r="CT14" s="507">
        <v>109.2</v>
      </c>
      <c r="CU14" s="508"/>
      <c r="CV14" s="508"/>
      <c r="CW14" s="508"/>
      <c r="CX14" s="508"/>
      <c r="CY14" s="508"/>
      <c r="CZ14" s="508"/>
      <c r="DA14" s="509"/>
      <c r="DB14" s="507">
        <v>108</v>
      </c>
      <c r="DC14" s="508"/>
      <c r="DD14" s="508"/>
      <c r="DE14" s="508"/>
      <c r="DF14" s="508"/>
      <c r="DG14" s="508"/>
      <c r="DH14" s="508"/>
      <c r="DI14" s="509"/>
    </row>
    <row r="15" spans="1:119" ht="18.75" customHeight="1" x14ac:dyDescent="0.2">
      <c r="A15" s="110"/>
      <c r="B15" s="519"/>
      <c r="C15" s="520"/>
      <c r="D15" s="520"/>
      <c r="E15" s="520"/>
      <c r="F15" s="520"/>
      <c r="G15" s="520"/>
      <c r="H15" s="520"/>
      <c r="I15" s="520"/>
      <c r="J15" s="520"/>
      <c r="K15" s="521"/>
      <c r="L15" s="116"/>
      <c r="M15" s="494" t="s">
        <v>134</v>
      </c>
      <c r="N15" s="495"/>
      <c r="O15" s="495"/>
      <c r="P15" s="495"/>
      <c r="Q15" s="496"/>
      <c r="R15" s="497">
        <v>9378</v>
      </c>
      <c r="S15" s="498"/>
      <c r="T15" s="498"/>
      <c r="U15" s="498"/>
      <c r="V15" s="499"/>
      <c r="W15" s="500" t="s">
        <v>141</v>
      </c>
      <c r="X15" s="396"/>
      <c r="Y15" s="396"/>
      <c r="Z15" s="396"/>
      <c r="AA15" s="396"/>
      <c r="AB15" s="397"/>
      <c r="AC15" s="363">
        <v>891</v>
      </c>
      <c r="AD15" s="364"/>
      <c r="AE15" s="364"/>
      <c r="AF15" s="364"/>
      <c r="AG15" s="365"/>
      <c r="AH15" s="363">
        <v>1037</v>
      </c>
      <c r="AI15" s="364"/>
      <c r="AJ15" s="364"/>
      <c r="AK15" s="364"/>
      <c r="AL15" s="423"/>
      <c r="AM15" s="467"/>
      <c r="AN15" s="367"/>
      <c r="AO15" s="367"/>
      <c r="AP15" s="367"/>
      <c r="AQ15" s="367"/>
      <c r="AR15" s="367"/>
      <c r="AS15" s="367"/>
      <c r="AT15" s="368"/>
      <c r="AU15" s="468"/>
      <c r="AV15" s="469"/>
      <c r="AW15" s="469"/>
      <c r="AX15" s="469"/>
      <c r="AY15" s="436" t="s">
        <v>142</v>
      </c>
      <c r="AZ15" s="437"/>
      <c r="BA15" s="437"/>
      <c r="BB15" s="437"/>
      <c r="BC15" s="437"/>
      <c r="BD15" s="437"/>
      <c r="BE15" s="437"/>
      <c r="BF15" s="437"/>
      <c r="BG15" s="437"/>
      <c r="BH15" s="437"/>
      <c r="BI15" s="437"/>
      <c r="BJ15" s="437"/>
      <c r="BK15" s="437"/>
      <c r="BL15" s="437"/>
      <c r="BM15" s="438"/>
      <c r="BN15" s="439">
        <v>1125740</v>
      </c>
      <c r="BO15" s="440"/>
      <c r="BP15" s="440"/>
      <c r="BQ15" s="440"/>
      <c r="BR15" s="440"/>
      <c r="BS15" s="440"/>
      <c r="BT15" s="440"/>
      <c r="BU15" s="441"/>
      <c r="BV15" s="439">
        <v>1135653</v>
      </c>
      <c r="BW15" s="440"/>
      <c r="BX15" s="440"/>
      <c r="BY15" s="440"/>
      <c r="BZ15" s="440"/>
      <c r="CA15" s="440"/>
      <c r="CB15" s="440"/>
      <c r="CC15" s="441"/>
      <c r="CD15" s="510" t="s">
        <v>143</v>
      </c>
      <c r="CE15" s="511"/>
      <c r="CF15" s="511"/>
      <c r="CG15" s="511"/>
      <c r="CH15" s="511"/>
      <c r="CI15" s="511"/>
      <c r="CJ15" s="511"/>
      <c r="CK15" s="511"/>
      <c r="CL15" s="511"/>
      <c r="CM15" s="511"/>
      <c r="CN15" s="511"/>
      <c r="CO15" s="511"/>
      <c r="CP15" s="511"/>
      <c r="CQ15" s="511"/>
      <c r="CR15" s="511"/>
      <c r="CS15" s="512"/>
      <c r="CT15" s="117"/>
      <c r="CU15" s="118"/>
      <c r="CV15" s="118"/>
      <c r="CW15" s="118"/>
      <c r="CX15" s="118"/>
      <c r="CY15" s="118"/>
      <c r="CZ15" s="118"/>
      <c r="DA15" s="119"/>
      <c r="DB15" s="117"/>
      <c r="DC15" s="118"/>
      <c r="DD15" s="118"/>
      <c r="DE15" s="118"/>
      <c r="DF15" s="118"/>
      <c r="DG15" s="118"/>
      <c r="DH15" s="118"/>
      <c r="DI15" s="119"/>
    </row>
    <row r="16" spans="1:119" ht="18.75" customHeight="1" x14ac:dyDescent="0.2">
      <c r="A16" s="110"/>
      <c r="B16" s="519"/>
      <c r="C16" s="520"/>
      <c r="D16" s="520"/>
      <c r="E16" s="520"/>
      <c r="F16" s="520"/>
      <c r="G16" s="520"/>
      <c r="H16" s="520"/>
      <c r="I16" s="520"/>
      <c r="J16" s="520"/>
      <c r="K16" s="521"/>
      <c r="L16" s="484" t="s">
        <v>144</v>
      </c>
      <c r="M16" s="485"/>
      <c r="N16" s="485"/>
      <c r="O16" s="485"/>
      <c r="P16" s="485"/>
      <c r="Q16" s="486"/>
      <c r="R16" s="487" t="s">
        <v>145</v>
      </c>
      <c r="S16" s="488"/>
      <c r="T16" s="488"/>
      <c r="U16" s="488"/>
      <c r="V16" s="489"/>
      <c r="W16" s="501"/>
      <c r="X16" s="399"/>
      <c r="Y16" s="399"/>
      <c r="Z16" s="399"/>
      <c r="AA16" s="399"/>
      <c r="AB16" s="400"/>
      <c r="AC16" s="490">
        <v>21.4</v>
      </c>
      <c r="AD16" s="491"/>
      <c r="AE16" s="491"/>
      <c r="AF16" s="491"/>
      <c r="AG16" s="492"/>
      <c r="AH16" s="490">
        <v>21.6</v>
      </c>
      <c r="AI16" s="491"/>
      <c r="AJ16" s="491"/>
      <c r="AK16" s="491"/>
      <c r="AL16" s="493"/>
      <c r="AM16" s="467"/>
      <c r="AN16" s="367"/>
      <c r="AO16" s="367"/>
      <c r="AP16" s="367"/>
      <c r="AQ16" s="367"/>
      <c r="AR16" s="367"/>
      <c r="AS16" s="367"/>
      <c r="AT16" s="368"/>
      <c r="AU16" s="468"/>
      <c r="AV16" s="469"/>
      <c r="AW16" s="469"/>
      <c r="AX16" s="469"/>
      <c r="AY16" s="424" t="s">
        <v>146</v>
      </c>
      <c r="AZ16" s="425"/>
      <c r="BA16" s="425"/>
      <c r="BB16" s="425"/>
      <c r="BC16" s="425"/>
      <c r="BD16" s="425"/>
      <c r="BE16" s="425"/>
      <c r="BF16" s="425"/>
      <c r="BG16" s="425"/>
      <c r="BH16" s="425"/>
      <c r="BI16" s="425"/>
      <c r="BJ16" s="425"/>
      <c r="BK16" s="425"/>
      <c r="BL16" s="425"/>
      <c r="BM16" s="426"/>
      <c r="BN16" s="410">
        <v>3315074</v>
      </c>
      <c r="BO16" s="411"/>
      <c r="BP16" s="411"/>
      <c r="BQ16" s="411"/>
      <c r="BR16" s="411"/>
      <c r="BS16" s="411"/>
      <c r="BT16" s="411"/>
      <c r="BU16" s="412"/>
      <c r="BV16" s="410">
        <v>3282360</v>
      </c>
      <c r="BW16" s="411"/>
      <c r="BX16" s="411"/>
      <c r="BY16" s="411"/>
      <c r="BZ16" s="411"/>
      <c r="CA16" s="411"/>
      <c r="CB16" s="411"/>
      <c r="CC16" s="412"/>
      <c r="CD16" s="222"/>
      <c r="CE16" s="442"/>
      <c r="CF16" s="442"/>
      <c r="CG16" s="442"/>
      <c r="CH16" s="442"/>
      <c r="CI16" s="442"/>
      <c r="CJ16" s="442"/>
      <c r="CK16" s="442"/>
      <c r="CL16" s="442"/>
      <c r="CM16" s="442"/>
      <c r="CN16" s="442"/>
      <c r="CO16" s="442"/>
      <c r="CP16" s="442"/>
      <c r="CQ16" s="442"/>
      <c r="CR16" s="442"/>
      <c r="CS16" s="443"/>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10"/>
      <c r="B17" s="522"/>
      <c r="C17" s="523"/>
      <c r="D17" s="523"/>
      <c r="E17" s="523"/>
      <c r="F17" s="523"/>
      <c r="G17" s="523"/>
      <c r="H17" s="523"/>
      <c r="I17" s="523"/>
      <c r="J17" s="523"/>
      <c r="K17" s="524"/>
      <c r="L17" s="120"/>
      <c r="M17" s="503" t="s">
        <v>147</v>
      </c>
      <c r="N17" s="504"/>
      <c r="O17" s="504"/>
      <c r="P17" s="504"/>
      <c r="Q17" s="505"/>
      <c r="R17" s="487" t="s">
        <v>145</v>
      </c>
      <c r="S17" s="488"/>
      <c r="T17" s="488"/>
      <c r="U17" s="488"/>
      <c r="V17" s="489"/>
      <c r="W17" s="500" t="s">
        <v>148</v>
      </c>
      <c r="X17" s="396"/>
      <c r="Y17" s="396"/>
      <c r="Z17" s="396"/>
      <c r="AA17" s="396"/>
      <c r="AB17" s="397"/>
      <c r="AC17" s="363">
        <v>2811</v>
      </c>
      <c r="AD17" s="364"/>
      <c r="AE17" s="364"/>
      <c r="AF17" s="364"/>
      <c r="AG17" s="365"/>
      <c r="AH17" s="363">
        <v>3228</v>
      </c>
      <c r="AI17" s="364"/>
      <c r="AJ17" s="364"/>
      <c r="AK17" s="364"/>
      <c r="AL17" s="423"/>
      <c r="AM17" s="467"/>
      <c r="AN17" s="367"/>
      <c r="AO17" s="367"/>
      <c r="AP17" s="367"/>
      <c r="AQ17" s="367"/>
      <c r="AR17" s="367"/>
      <c r="AS17" s="367"/>
      <c r="AT17" s="368"/>
      <c r="AU17" s="468"/>
      <c r="AV17" s="469"/>
      <c r="AW17" s="469"/>
      <c r="AX17" s="469"/>
      <c r="AY17" s="424" t="s">
        <v>149</v>
      </c>
      <c r="AZ17" s="425"/>
      <c r="BA17" s="425"/>
      <c r="BB17" s="425"/>
      <c r="BC17" s="425"/>
      <c r="BD17" s="425"/>
      <c r="BE17" s="425"/>
      <c r="BF17" s="425"/>
      <c r="BG17" s="425"/>
      <c r="BH17" s="425"/>
      <c r="BI17" s="425"/>
      <c r="BJ17" s="425"/>
      <c r="BK17" s="425"/>
      <c r="BL17" s="425"/>
      <c r="BM17" s="426"/>
      <c r="BN17" s="410">
        <v>1406631</v>
      </c>
      <c r="BO17" s="411"/>
      <c r="BP17" s="411"/>
      <c r="BQ17" s="411"/>
      <c r="BR17" s="411"/>
      <c r="BS17" s="411"/>
      <c r="BT17" s="411"/>
      <c r="BU17" s="412"/>
      <c r="BV17" s="410">
        <v>1420816</v>
      </c>
      <c r="BW17" s="411"/>
      <c r="BX17" s="411"/>
      <c r="BY17" s="411"/>
      <c r="BZ17" s="411"/>
      <c r="CA17" s="411"/>
      <c r="CB17" s="411"/>
      <c r="CC17" s="412"/>
      <c r="CD17" s="222"/>
      <c r="CE17" s="442"/>
      <c r="CF17" s="442"/>
      <c r="CG17" s="442"/>
      <c r="CH17" s="442"/>
      <c r="CI17" s="442"/>
      <c r="CJ17" s="442"/>
      <c r="CK17" s="442"/>
      <c r="CL17" s="442"/>
      <c r="CM17" s="442"/>
      <c r="CN17" s="442"/>
      <c r="CO17" s="442"/>
      <c r="CP17" s="442"/>
      <c r="CQ17" s="442"/>
      <c r="CR17" s="442"/>
      <c r="CS17" s="443"/>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10"/>
      <c r="B18" s="460" t="s">
        <v>150</v>
      </c>
      <c r="C18" s="461"/>
      <c r="D18" s="461"/>
      <c r="E18" s="462"/>
      <c r="F18" s="462"/>
      <c r="G18" s="462"/>
      <c r="H18" s="462"/>
      <c r="I18" s="462"/>
      <c r="J18" s="462"/>
      <c r="K18" s="462"/>
      <c r="L18" s="463">
        <v>98.75</v>
      </c>
      <c r="M18" s="463"/>
      <c r="N18" s="463"/>
      <c r="O18" s="463"/>
      <c r="P18" s="463"/>
      <c r="Q18" s="463"/>
      <c r="R18" s="464"/>
      <c r="S18" s="464"/>
      <c r="T18" s="464"/>
      <c r="U18" s="464"/>
      <c r="V18" s="465"/>
      <c r="W18" s="481"/>
      <c r="X18" s="482"/>
      <c r="Y18" s="482"/>
      <c r="Z18" s="482"/>
      <c r="AA18" s="482"/>
      <c r="AB18" s="506"/>
      <c r="AC18" s="380">
        <v>67.400000000000006</v>
      </c>
      <c r="AD18" s="381"/>
      <c r="AE18" s="381"/>
      <c r="AF18" s="381"/>
      <c r="AG18" s="466"/>
      <c r="AH18" s="380">
        <v>67.400000000000006</v>
      </c>
      <c r="AI18" s="381"/>
      <c r="AJ18" s="381"/>
      <c r="AK18" s="381"/>
      <c r="AL18" s="382"/>
      <c r="AM18" s="467"/>
      <c r="AN18" s="367"/>
      <c r="AO18" s="367"/>
      <c r="AP18" s="367"/>
      <c r="AQ18" s="367"/>
      <c r="AR18" s="367"/>
      <c r="AS18" s="367"/>
      <c r="AT18" s="368"/>
      <c r="AU18" s="468"/>
      <c r="AV18" s="469"/>
      <c r="AW18" s="469"/>
      <c r="AX18" s="469"/>
      <c r="AY18" s="424" t="s">
        <v>151</v>
      </c>
      <c r="AZ18" s="425"/>
      <c r="BA18" s="425"/>
      <c r="BB18" s="425"/>
      <c r="BC18" s="425"/>
      <c r="BD18" s="425"/>
      <c r="BE18" s="425"/>
      <c r="BF18" s="425"/>
      <c r="BG18" s="425"/>
      <c r="BH18" s="425"/>
      <c r="BI18" s="425"/>
      <c r="BJ18" s="425"/>
      <c r="BK18" s="425"/>
      <c r="BL18" s="425"/>
      <c r="BM18" s="426"/>
      <c r="BN18" s="410">
        <v>3489421</v>
      </c>
      <c r="BO18" s="411"/>
      <c r="BP18" s="411"/>
      <c r="BQ18" s="411"/>
      <c r="BR18" s="411"/>
      <c r="BS18" s="411"/>
      <c r="BT18" s="411"/>
      <c r="BU18" s="412"/>
      <c r="BV18" s="410">
        <v>3459964</v>
      </c>
      <c r="BW18" s="411"/>
      <c r="BX18" s="411"/>
      <c r="BY18" s="411"/>
      <c r="BZ18" s="411"/>
      <c r="CA18" s="411"/>
      <c r="CB18" s="411"/>
      <c r="CC18" s="412"/>
      <c r="CD18" s="222"/>
      <c r="CE18" s="442"/>
      <c r="CF18" s="442"/>
      <c r="CG18" s="442"/>
      <c r="CH18" s="442"/>
      <c r="CI18" s="442"/>
      <c r="CJ18" s="442"/>
      <c r="CK18" s="442"/>
      <c r="CL18" s="442"/>
      <c r="CM18" s="442"/>
      <c r="CN18" s="442"/>
      <c r="CO18" s="442"/>
      <c r="CP18" s="442"/>
      <c r="CQ18" s="442"/>
      <c r="CR18" s="442"/>
      <c r="CS18" s="443"/>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10"/>
      <c r="B19" s="460" t="s">
        <v>152</v>
      </c>
      <c r="C19" s="461"/>
      <c r="D19" s="461"/>
      <c r="E19" s="462"/>
      <c r="F19" s="462"/>
      <c r="G19" s="462"/>
      <c r="H19" s="462"/>
      <c r="I19" s="462"/>
      <c r="J19" s="462"/>
      <c r="K19" s="462"/>
      <c r="L19" s="470">
        <v>92</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502"/>
      <c r="AM19" s="467"/>
      <c r="AN19" s="367"/>
      <c r="AO19" s="367"/>
      <c r="AP19" s="367"/>
      <c r="AQ19" s="367"/>
      <c r="AR19" s="367"/>
      <c r="AS19" s="367"/>
      <c r="AT19" s="368"/>
      <c r="AU19" s="468"/>
      <c r="AV19" s="469"/>
      <c r="AW19" s="469"/>
      <c r="AX19" s="469"/>
      <c r="AY19" s="424" t="s">
        <v>153</v>
      </c>
      <c r="AZ19" s="425"/>
      <c r="BA19" s="425"/>
      <c r="BB19" s="425"/>
      <c r="BC19" s="425"/>
      <c r="BD19" s="425"/>
      <c r="BE19" s="425"/>
      <c r="BF19" s="425"/>
      <c r="BG19" s="425"/>
      <c r="BH19" s="425"/>
      <c r="BI19" s="425"/>
      <c r="BJ19" s="425"/>
      <c r="BK19" s="425"/>
      <c r="BL19" s="425"/>
      <c r="BM19" s="426"/>
      <c r="BN19" s="410">
        <v>4667754</v>
      </c>
      <c r="BO19" s="411"/>
      <c r="BP19" s="411"/>
      <c r="BQ19" s="411"/>
      <c r="BR19" s="411"/>
      <c r="BS19" s="411"/>
      <c r="BT19" s="411"/>
      <c r="BU19" s="412"/>
      <c r="BV19" s="410">
        <v>4775641</v>
      </c>
      <c r="BW19" s="411"/>
      <c r="BX19" s="411"/>
      <c r="BY19" s="411"/>
      <c r="BZ19" s="411"/>
      <c r="CA19" s="411"/>
      <c r="CB19" s="411"/>
      <c r="CC19" s="412"/>
      <c r="CD19" s="222"/>
      <c r="CE19" s="442"/>
      <c r="CF19" s="442"/>
      <c r="CG19" s="442"/>
      <c r="CH19" s="442"/>
      <c r="CI19" s="442"/>
      <c r="CJ19" s="442"/>
      <c r="CK19" s="442"/>
      <c r="CL19" s="442"/>
      <c r="CM19" s="442"/>
      <c r="CN19" s="442"/>
      <c r="CO19" s="442"/>
      <c r="CP19" s="442"/>
      <c r="CQ19" s="442"/>
      <c r="CR19" s="442"/>
      <c r="CS19" s="443"/>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10"/>
      <c r="B20" s="460" t="s">
        <v>154</v>
      </c>
      <c r="C20" s="461"/>
      <c r="D20" s="461"/>
      <c r="E20" s="462"/>
      <c r="F20" s="462"/>
      <c r="G20" s="462"/>
      <c r="H20" s="462"/>
      <c r="I20" s="462"/>
      <c r="J20" s="462"/>
      <c r="K20" s="462"/>
      <c r="L20" s="470">
        <v>3645</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372"/>
      <c r="AO20" s="372"/>
      <c r="AP20" s="372"/>
      <c r="AQ20" s="372"/>
      <c r="AR20" s="372"/>
      <c r="AS20" s="372"/>
      <c r="AT20" s="373"/>
      <c r="AU20" s="476"/>
      <c r="AV20" s="477"/>
      <c r="AW20" s="477"/>
      <c r="AX20" s="478"/>
      <c r="AY20" s="424"/>
      <c r="AZ20" s="425"/>
      <c r="BA20" s="425"/>
      <c r="BB20" s="425"/>
      <c r="BC20" s="425"/>
      <c r="BD20" s="425"/>
      <c r="BE20" s="425"/>
      <c r="BF20" s="425"/>
      <c r="BG20" s="425"/>
      <c r="BH20" s="425"/>
      <c r="BI20" s="425"/>
      <c r="BJ20" s="425"/>
      <c r="BK20" s="425"/>
      <c r="BL20" s="425"/>
      <c r="BM20" s="426"/>
      <c r="BN20" s="410"/>
      <c r="BO20" s="411"/>
      <c r="BP20" s="411"/>
      <c r="BQ20" s="411"/>
      <c r="BR20" s="411"/>
      <c r="BS20" s="411"/>
      <c r="BT20" s="411"/>
      <c r="BU20" s="412"/>
      <c r="BV20" s="410"/>
      <c r="BW20" s="411"/>
      <c r="BX20" s="411"/>
      <c r="BY20" s="411"/>
      <c r="BZ20" s="411"/>
      <c r="CA20" s="411"/>
      <c r="CB20" s="411"/>
      <c r="CC20" s="412"/>
      <c r="CD20" s="222"/>
      <c r="CE20" s="442"/>
      <c r="CF20" s="442"/>
      <c r="CG20" s="442"/>
      <c r="CH20" s="442"/>
      <c r="CI20" s="442"/>
      <c r="CJ20" s="442"/>
      <c r="CK20" s="442"/>
      <c r="CL20" s="442"/>
      <c r="CM20" s="442"/>
      <c r="CN20" s="442"/>
      <c r="CO20" s="442"/>
      <c r="CP20" s="442"/>
      <c r="CQ20" s="442"/>
      <c r="CR20" s="442"/>
      <c r="CS20" s="443"/>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10"/>
      <c r="B21" s="457" t="s">
        <v>155</v>
      </c>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9"/>
      <c r="AY21" s="383"/>
      <c r="AZ21" s="384"/>
      <c r="BA21" s="384"/>
      <c r="BB21" s="384"/>
      <c r="BC21" s="384"/>
      <c r="BD21" s="384"/>
      <c r="BE21" s="384"/>
      <c r="BF21" s="384"/>
      <c r="BG21" s="384"/>
      <c r="BH21" s="384"/>
      <c r="BI21" s="384"/>
      <c r="BJ21" s="384"/>
      <c r="BK21" s="384"/>
      <c r="BL21" s="384"/>
      <c r="BM21" s="385"/>
      <c r="BN21" s="444"/>
      <c r="BO21" s="445"/>
      <c r="BP21" s="445"/>
      <c r="BQ21" s="445"/>
      <c r="BR21" s="445"/>
      <c r="BS21" s="445"/>
      <c r="BT21" s="445"/>
      <c r="BU21" s="446"/>
      <c r="BV21" s="444"/>
      <c r="BW21" s="445"/>
      <c r="BX21" s="445"/>
      <c r="BY21" s="445"/>
      <c r="BZ21" s="445"/>
      <c r="CA21" s="445"/>
      <c r="CB21" s="445"/>
      <c r="CC21" s="446"/>
      <c r="CD21" s="222"/>
      <c r="CE21" s="442"/>
      <c r="CF21" s="442"/>
      <c r="CG21" s="442"/>
      <c r="CH21" s="442"/>
      <c r="CI21" s="442"/>
      <c r="CJ21" s="442"/>
      <c r="CK21" s="442"/>
      <c r="CL21" s="442"/>
      <c r="CM21" s="442"/>
      <c r="CN21" s="442"/>
      <c r="CO21" s="442"/>
      <c r="CP21" s="442"/>
      <c r="CQ21" s="442"/>
      <c r="CR21" s="442"/>
      <c r="CS21" s="443"/>
      <c r="CT21" s="407"/>
      <c r="CU21" s="408"/>
      <c r="CV21" s="408"/>
      <c r="CW21" s="408"/>
      <c r="CX21" s="408"/>
      <c r="CY21" s="408"/>
      <c r="CZ21" s="408"/>
      <c r="DA21" s="409"/>
      <c r="DB21" s="407"/>
      <c r="DC21" s="408"/>
      <c r="DD21" s="408"/>
      <c r="DE21" s="408"/>
      <c r="DF21" s="408"/>
      <c r="DG21" s="408"/>
      <c r="DH21" s="408"/>
      <c r="DI21" s="409"/>
    </row>
    <row r="22" spans="1:113" ht="18.75" customHeight="1" x14ac:dyDescent="0.2">
      <c r="A22" s="110"/>
      <c r="B22" s="386" t="s">
        <v>156</v>
      </c>
      <c r="C22" s="387"/>
      <c r="D22" s="388"/>
      <c r="E22" s="395" t="s">
        <v>1</v>
      </c>
      <c r="F22" s="396"/>
      <c r="G22" s="396"/>
      <c r="H22" s="396"/>
      <c r="I22" s="396"/>
      <c r="J22" s="396"/>
      <c r="K22" s="397"/>
      <c r="L22" s="395" t="s">
        <v>157</v>
      </c>
      <c r="M22" s="396"/>
      <c r="N22" s="396"/>
      <c r="O22" s="396"/>
      <c r="P22" s="397"/>
      <c r="Q22" s="401" t="s">
        <v>158</v>
      </c>
      <c r="R22" s="402"/>
      <c r="S22" s="402"/>
      <c r="T22" s="402"/>
      <c r="U22" s="402"/>
      <c r="V22" s="403"/>
      <c r="W22" s="452" t="s">
        <v>159</v>
      </c>
      <c r="X22" s="387"/>
      <c r="Y22" s="388"/>
      <c r="Z22" s="395" t="s">
        <v>1</v>
      </c>
      <c r="AA22" s="396"/>
      <c r="AB22" s="396"/>
      <c r="AC22" s="396"/>
      <c r="AD22" s="396"/>
      <c r="AE22" s="396"/>
      <c r="AF22" s="396"/>
      <c r="AG22" s="397"/>
      <c r="AH22" s="413" t="s">
        <v>160</v>
      </c>
      <c r="AI22" s="396"/>
      <c r="AJ22" s="396"/>
      <c r="AK22" s="396"/>
      <c r="AL22" s="397"/>
      <c r="AM22" s="413" t="s">
        <v>161</v>
      </c>
      <c r="AN22" s="414"/>
      <c r="AO22" s="414"/>
      <c r="AP22" s="414"/>
      <c r="AQ22" s="414"/>
      <c r="AR22" s="415"/>
      <c r="AS22" s="401" t="s">
        <v>158</v>
      </c>
      <c r="AT22" s="402"/>
      <c r="AU22" s="402"/>
      <c r="AV22" s="402"/>
      <c r="AW22" s="402"/>
      <c r="AX22" s="419"/>
      <c r="AY22" s="436" t="s">
        <v>162</v>
      </c>
      <c r="AZ22" s="437"/>
      <c r="BA22" s="437"/>
      <c r="BB22" s="437"/>
      <c r="BC22" s="437"/>
      <c r="BD22" s="437"/>
      <c r="BE22" s="437"/>
      <c r="BF22" s="437"/>
      <c r="BG22" s="437"/>
      <c r="BH22" s="437"/>
      <c r="BI22" s="437"/>
      <c r="BJ22" s="437"/>
      <c r="BK22" s="437"/>
      <c r="BL22" s="437"/>
      <c r="BM22" s="438"/>
      <c r="BN22" s="439">
        <v>6953092</v>
      </c>
      <c r="BO22" s="440"/>
      <c r="BP22" s="440"/>
      <c r="BQ22" s="440"/>
      <c r="BR22" s="440"/>
      <c r="BS22" s="440"/>
      <c r="BT22" s="440"/>
      <c r="BU22" s="441"/>
      <c r="BV22" s="439">
        <v>6972369</v>
      </c>
      <c r="BW22" s="440"/>
      <c r="BX22" s="440"/>
      <c r="BY22" s="440"/>
      <c r="BZ22" s="440"/>
      <c r="CA22" s="440"/>
      <c r="CB22" s="440"/>
      <c r="CC22" s="441"/>
      <c r="CD22" s="222"/>
      <c r="CE22" s="442"/>
      <c r="CF22" s="442"/>
      <c r="CG22" s="442"/>
      <c r="CH22" s="442"/>
      <c r="CI22" s="442"/>
      <c r="CJ22" s="442"/>
      <c r="CK22" s="442"/>
      <c r="CL22" s="442"/>
      <c r="CM22" s="442"/>
      <c r="CN22" s="442"/>
      <c r="CO22" s="442"/>
      <c r="CP22" s="442"/>
      <c r="CQ22" s="442"/>
      <c r="CR22" s="442"/>
      <c r="CS22" s="443"/>
      <c r="CT22" s="407"/>
      <c r="CU22" s="408"/>
      <c r="CV22" s="408"/>
      <c r="CW22" s="408"/>
      <c r="CX22" s="408"/>
      <c r="CY22" s="408"/>
      <c r="CZ22" s="408"/>
      <c r="DA22" s="409"/>
      <c r="DB22" s="407"/>
      <c r="DC22" s="408"/>
      <c r="DD22" s="408"/>
      <c r="DE22" s="408"/>
      <c r="DF22" s="408"/>
      <c r="DG22" s="408"/>
      <c r="DH22" s="408"/>
      <c r="DI22" s="409"/>
    </row>
    <row r="23" spans="1:113" ht="18.75" customHeight="1" x14ac:dyDescent="0.2">
      <c r="A23" s="110"/>
      <c r="B23" s="389"/>
      <c r="C23" s="390"/>
      <c r="D23" s="391"/>
      <c r="E23" s="398"/>
      <c r="F23" s="399"/>
      <c r="G23" s="399"/>
      <c r="H23" s="399"/>
      <c r="I23" s="399"/>
      <c r="J23" s="399"/>
      <c r="K23" s="400"/>
      <c r="L23" s="398"/>
      <c r="M23" s="399"/>
      <c r="N23" s="399"/>
      <c r="O23" s="399"/>
      <c r="P23" s="400"/>
      <c r="Q23" s="404"/>
      <c r="R23" s="405"/>
      <c r="S23" s="405"/>
      <c r="T23" s="405"/>
      <c r="U23" s="405"/>
      <c r="V23" s="406"/>
      <c r="W23" s="453"/>
      <c r="X23" s="390"/>
      <c r="Y23" s="391"/>
      <c r="Z23" s="398"/>
      <c r="AA23" s="399"/>
      <c r="AB23" s="399"/>
      <c r="AC23" s="399"/>
      <c r="AD23" s="399"/>
      <c r="AE23" s="399"/>
      <c r="AF23" s="399"/>
      <c r="AG23" s="400"/>
      <c r="AH23" s="398"/>
      <c r="AI23" s="399"/>
      <c r="AJ23" s="399"/>
      <c r="AK23" s="399"/>
      <c r="AL23" s="400"/>
      <c r="AM23" s="416"/>
      <c r="AN23" s="417"/>
      <c r="AO23" s="417"/>
      <c r="AP23" s="417"/>
      <c r="AQ23" s="417"/>
      <c r="AR23" s="418"/>
      <c r="AS23" s="404"/>
      <c r="AT23" s="405"/>
      <c r="AU23" s="405"/>
      <c r="AV23" s="405"/>
      <c r="AW23" s="405"/>
      <c r="AX23" s="420"/>
      <c r="AY23" s="424" t="s">
        <v>163</v>
      </c>
      <c r="AZ23" s="425"/>
      <c r="BA23" s="425"/>
      <c r="BB23" s="425"/>
      <c r="BC23" s="425"/>
      <c r="BD23" s="425"/>
      <c r="BE23" s="425"/>
      <c r="BF23" s="425"/>
      <c r="BG23" s="425"/>
      <c r="BH23" s="425"/>
      <c r="BI23" s="425"/>
      <c r="BJ23" s="425"/>
      <c r="BK23" s="425"/>
      <c r="BL23" s="425"/>
      <c r="BM23" s="426"/>
      <c r="BN23" s="410">
        <v>5813657</v>
      </c>
      <c r="BO23" s="411"/>
      <c r="BP23" s="411"/>
      <c r="BQ23" s="411"/>
      <c r="BR23" s="411"/>
      <c r="BS23" s="411"/>
      <c r="BT23" s="411"/>
      <c r="BU23" s="412"/>
      <c r="BV23" s="410">
        <v>5753529</v>
      </c>
      <c r="BW23" s="411"/>
      <c r="BX23" s="411"/>
      <c r="BY23" s="411"/>
      <c r="BZ23" s="411"/>
      <c r="CA23" s="411"/>
      <c r="CB23" s="411"/>
      <c r="CC23" s="412"/>
      <c r="CD23" s="222"/>
      <c r="CE23" s="442"/>
      <c r="CF23" s="442"/>
      <c r="CG23" s="442"/>
      <c r="CH23" s="442"/>
      <c r="CI23" s="442"/>
      <c r="CJ23" s="442"/>
      <c r="CK23" s="442"/>
      <c r="CL23" s="442"/>
      <c r="CM23" s="442"/>
      <c r="CN23" s="442"/>
      <c r="CO23" s="442"/>
      <c r="CP23" s="442"/>
      <c r="CQ23" s="442"/>
      <c r="CR23" s="442"/>
      <c r="CS23" s="443"/>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10"/>
      <c r="B24" s="389"/>
      <c r="C24" s="390"/>
      <c r="D24" s="391"/>
      <c r="E24" s="366" t="s">
        <v>164</v>
      </c>
      <c r="F24" s="367"/>
      <c r="G24" s="367"/>
      <c r="H24" s="367"/>
      <c r="I24" s="367"/>
      <c r="J24" s="367"/>
      <c r="K24" s="368"/>
      <c r="L24" s="363">
        <v>1</v>
      </c>
      <c r="M24" s="364"/>
      <c r="N24" s="364"/>
      <c r="O24" s="364"/>
      <c r="P24" s="365"/>
      <c r="Q24" s="363">
        <v>7400</v>
      </c>
      <c r="R24" s="364"/>
      <c r="S24" s="364"/>
      <c r="T24" s="364"/>
      <c r="U24" s="364"/>
      <c r="V24" s="365"/>
      <c r="W24" s="453"/>
      <c r="X24" s="390"/>
      <c r="Y24" s="391"/>
      <c r="Z24" s="366" t="s">
        <v>165</v>
      </c>
      <c r="AA24" s="367"/>
      <c r="AB24" s="367"/>
      <c r="AC24" s="367"/>
      <c r="AD24" s="367"/>
      <c r="AE24" s="367"/>
      <c r="AF24" s="367"/>
      <c r="AG24" s="368"/>
      <c r="AH24" s="363">
        <v>82</v>
      </c>
      <c r="AI24" s="364"/>
      <c r="AJ24" s="364"/>
      <c r="AK24" s="364"/>
      <c r="AL24" s="365"/>
      <c r="AM24" s="363">
        <v>254774</v>
      </c>
      <c r="AN24" s="364"/>
      <c r="AO24" s="364"/>
      <c r="AP24" s="364"/>
      <c r="AQ24" s="364"/>
      <c r="AR24" s="365"/>
      <c r="AS24" s="363">
        <v>3107</v>
      </c>
      <c r="AT24" s="364"/>
      <c r="AU24" s="364"/>
      <c r="AV24" s="364"/>
      <c r="AW24" s="364"/>
      <c r="AX24" s="423"/>
      <c r="AY24" s="383" t="s">
        <v>166</v>
      </c>
      <c r="AZ24" s="384"/>
      <c r="BA24" s="384"/>
      <c r="BB24" s="384"/>
      <c r="BC24" s="384"/>
      <c r="BD24" s="384"/>
      <c r="BE24" s="384"/>
      <c r="BF24" s="384"/>
      <c r="BG24" s="384"/>
      <c r="BH24" s="384"/>
      <c r="BI24" s="384"/>
      <c r="BJ24" s="384"/>
      <c r="BK24" s="384"/>
      <c r="BL24" s="384"/>
      <c r="BM24" s="385"/>
      <c r="BN24" s="410">
        <v>4692248</v>
      </c>
      <c r="BO24" s="411"/>
      <c r="BP24" s="411"/>
      <c r="BQ24" s="411"/>
      <c r="BR24" s="411"/>
      <c r="BS24" s="411"/>
      <c r="BT24" s="411"/>
      <c r="BU24" s="412"/>
      <c r="BV24" s="410">
        <v>4521153</v>
      </c>
      <c r="BW24" s="411"/>
      <c r="BX24" s="411"/>
      <c r="BY24" s="411"/>
      <c r="BZ24" s="411"/>
      <c r="CA24" s="411"/>
      <c r="CB24" s="411"/>
      <c r="CC24" s="412"/>
      <c r="CD24" s="222"/>
      <c r="CE24" s="442"/>
      <c r="CF24" s="442"/>
      <c r="CG24" s="442"/>
      <c r="CH24" s="442"/>
      <c r="CI24" s="442"/>
      <c r="CJ24" s="442"/>
      <c r="CK24" s="442"/>
      <c r="CL24" s="442"/>
      <c r="CM24" s="442"/>
      <c r="CN24" s="442"/>
      <c r="CO24" s="442"/>
      <c r="CP24" s="442"/>
      <c r="CQ24" s="442"/>
      <c r="CR24" s="442"/>
      <c r="CS24" s="443"/>
      <c r="CT24" s="407"/>
      <c r="CU24" s="408"/>
      <c r="CV24" s="408"/>
      <c r="CW24" s="408"/>
      <c r="CX24" s="408"/>
      <c r="CY24" s="408"/>
      <c r="CZ24" s="408"/>
      <c r="DA24" s="409"/>
      <c r="DB24" s="407"/>
      <c r="DC24" s="408"/>
      <c r="DD24" s="408"/>
      <c r="DE24" s="408"/>
      <c r="DF24" s="408"/>
      <c r="DG24" s="408"/>
      <c r="DH24" s="408"/>
      <c r="DI24" s="409"/>
    </row>
    <row r="25" spans="1:113" ht="18.75" customHeight="1" x14ac:dyDescent="0.2">
      <c r="A25" s="110"/>
      <c r="B25" s="389"/>
      <c r="C25" s="390"/>
      <c r="D25" s="391"/>
      <c r="E25" s="366" t="s">
        <v>167</v>
      </c>
      <c r="F25" s="367"/>
      <c r="G25" s="367"/>
      <c r="H25" s="367"/>
      <c r="I25" s="367"/>
      <c r="J25" s="367"/>
      <c r="K25" s="368"/>
      <c r="L25" s="363">
        <v>1</v>
      </c>
      <c r="M25" s="364"/>
      <c r="N25" s="364"/>
      <c r="O25" s="364"/>
      <c r="P25" s="365"/>
      <c r="Q25" s="363">
        <v>6500</v>
      </c>
      <c r="R25" s="364"/>
      <c r="S25" s="364"/>
      <c r="T25" s="364"/>
      <c r="U25" s="364"/>
      <c r="V25" s="365"/>
      <c r="W25" s="453"/>
      <c r="X25" s="390"/>
      <c r="Y25" s="391"/>
      <c r="Z25" s="366" t="s">
        <v>168</v>
      </c>
      <c r="AA25" s="367"/>
      <c r="AB25" s="367"/>
      <c r="AC25" s="367"/>
      <c r="AD25" s="367"/>
      <c r="AE25" s="367"/>
      <c r="AF25" s="367"/>
      <c r="AG25" s="368"/>
      <c r="AH25" s="363" t="s">
        <v>126</v>
      </c>
      <c r="AI25" s="364"/>
      <c r="AJ25" s="364"/>
      <c r="AK25" s="364"/>
      <c r="AL25" s="365"/>
      <c r="AM25" s="363" t="s">
        <v>126</v>
      </c>
      <c r="AN25" s="364"/>
      <c r="AO25" s="364"/>
      <c r="AP25" s="364"/>
      <c r="AQ25" s="364"/>
      <c r="AR25" s="365"/>
      <c r="AS25" s="363" t="s">
        <v>126</v>
      </c>
      <c r="AT25" s="364"/>
      <c r="AU25" s="364"/>
      <c r="AV25" s="364"/>
      <c r="AW25" s="364"/>
      <c r="AX25" s="423"/>
      <c r="AY25" s="436" t="s">
        <v>169</v>
      </c>
      <c r="AZ25" s="437"/>
      <c r="BA25" s="437"/>
      <c r="BB25" s="437"/>
      <c r="BC25" s="437"/>
      <c r="BD25" s="437"/>
      <c r="BE25" s="437"/>
      <c r="BF25" s="437"/>
      <c r="BG25" s="437"/>
      <c r="BH25" s="437"/>
      <c r="BI25" s="437"/>
      <c r="BJ25" s="437"/>
      <c r="BK25" s="437"/>
      <c r="BL25" s="437"/>
      <c r="BM25" s="438"/>
      <c r="BN25" s="439">
        <v>448946</v>
      </c>
      <c r="BO25" s="440"/>
      <c r="BP25" s="440"/>
      <c r="BQ25" s="440"/>
      <c r="BR25" s="440"/>
      <c r="BS25" s="440"/>
      <c r="BT25" s="440"/>
      <c r="BU25" s="441"/>
      <c r="BV25" s="439">
        <v>657269</v>
      </c>
      <c r="BW25" s="440"/>
      <c r="BX25" s="440"/>
      <c r="BY25" s="440"/>
      <c r="BZ25" s="440"/>
      <c r="CA25" s="440"/>
      <c r="CB25" s="440"/>
      <c r="CC25" s="441"/>
      <c r="CD25" s="222"/>
      <c r="CE25" s="442"/>
      <c r="CF25" s="442"/>
      <c r="CG25" s="442"/>
      <c r="CH25" s="442"/>
      <c r="CI25" s="442"/>
      <c r="CJ25" s="442"/>
      <c r="CK25" s="442"/>
      <c r="CL25" s="442"/>
      <c r="CM25" s="442"/>
      <c r="CN25" s="442"/>
      <c r="CO25" s="442"/>
      <c r="CP25" s="442"/>
      <c r="CQ25" s="442"/>
      <c r="CR25" s="442"/>
      <c r="CS25" s="443"/>
      <c r="CT25" s="407"/>
      <c r="CU25" s="408"/>
      <c r="CV25" s="408"/>
      <c r="CW25" s="408"/>
      <c r="CX25" s="408"/>
      <c r="CY25" s="408"/>
      <c r="CZ25" s="408"/>
      <c r="DA25" s="409"/>
      <c r="DB25" s="407"/>
      <c r="DC25" s="408"/>
      <c r="DD25" s="408"/>
      <c r="DE25" s="408"/>
      <c r="DF25" s="408"/>
      <c r="DG25" s="408"/>
      <c r="DH25" s="408"/>
      <c r="DI25" s="409"/>
    </row>
    <row r="26" spans="1:113" ht="18.75" customHeight="1" x14ac:dyDescent="0.2">
      <c r="A26" s="110"/>
      <c r="B26" s="389"/>
      <c r="C26" s="390"/>
      <c r="D26" s="391"/>
      <c r="E26" s="366" t="s">
        <v>170</v>
      </c>
      <c r="F26" s="367"/>
      <c r="G26" s="367"/>
      <c r="H26" s="367"/>
      <c r="I26" s="367"/>
      <c r="J26" s="367"/>
      <c r="K26" s="368"/>
      <c r="L26" s="363">
        <v>1</v>
      </c>
      <c r="M26" s="364"/>
      <c r="N26" s="364"/>
      <c r="O26" s="364"/>
      <c r="P26" s="365"/>
      <c r="Q26" s="363">
        <v>6000</v>
      </c>
      <c r="R26" s="364"/>
      <c r="S26" s="364"/>
      <c r="T26" s="364"/>
      <c r="U26" s="364"/>
      <c r="V26" s="365"/>
      <c r="W26" s="453"/>
      <c r="X26" s="390"/>
      <c r="Y26" s="391"/>
      <c r="Z26" s="366" t="s">
        <v>171</v>
      </c>
      <c r="AA26" s="421"/>
      <c r="AB26" s="421"/>
      <c r="AC26" s="421"/>
      <c r="AD26" s="421"/>
      <c r="AE26" s="421"/>
      <c r="AF26" s="421"/>
      <c r="AG26" s="422"/>
      <c r="AH26" s="363">
        <v>2</v>
      </c>
      <c r="AI26" s="364"/>
      <c r="AJ26" s="364"/>
      <c r="AK26" s="364"/>
      <c r="AL26" s="365"/>
      <c r="AM26" s="363" t="s">
        <v>172</v>
      </c>
      <c r="AN26" s="364"/>
      <c r="AO26" s="364"/>
      <c r="AP26" s="364"/>
      <c r="AQ26" s="364"/>
      <c r="AR26" s="365"/>
      <c r="AS26" s="363" t="s">
        <v>172</v>
      </c>
      <c r="AT26" s="364"/>
      <c r="AU26" s="364"/>
      <c r="AV26" s="364"/>
      <c r="AW26" s="364"/>
      <c r="AX26" s="423"/>
      <c r="AY26" s="450" t="s">
        <v>173</v>
      </c>
      <c r="AZ26" s="370"/>
      <c r="BA26" s="370"/>
      <c r="BB26" s="370"/>
      <c r="BC26" s="370"/>
      <c r="BD26" s="370"/>
      <c r="BE26" s="370"/>
      <c r="BF26" s="370"/>
      <c r="BG26" s="370"/>
      <c r="BH26" s="370"/>
      <c r="BI26" s="370"/>
      <c r="BJ26" s="370"/>
      <c r="BK26" s="370"/>
      <c r="BL26" s="370"/>
      <c r="BM26" s="451"/>
      <c r="BN26" s="410" t="s">
        <v>126</v>
      </c>
      <c r="BO26" s="411"/>
      <c r="BP26" s="411"/>
      <c r="BQ26" s="411"/>
      <c r="BR26" s="411"/>
      <c r="BS26" s="411"/>
      <c r="BT26" s="411"/>
      <c r="BU26" s="412"/>
      <c r="BV26" s="410" t="s">
        <v>126</v>
      </c>
      <c r="BW26" s="411"/>
      <c r="BX26" s="411"/>
      <c r="BY26" s="411"/>
      <c r="BZ26" s="411"/>
      <c r="CA26" s="411"/>
      <c r="CB26" s="411"/>
      <c r="CC26" s="412"/>
      <c r="CD26" s="222"/>
      <c r="CE26" s="442"/>
      <c r="CF26" s="442"/>
      <c r="CG26" s="442"/>
      <c r="CH26" s="442"/>
      <c r="CI26" s="442"/>
      <c r="CJ26" s="442"/>
      <c r="CK26" s="442"/>
      <c r="CL26" s="442"/>
      <c r="CM26" s="442"/>
      <c r="CN26" s="442"/>
      <c r="CO26" s="442"/>
      <c r="CP26" s="442"/>
      <c r="CQ26" s="442"/>
      <c r="CR26" s="442"/>
      <c r="CS26" s="443"/>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10"/>
      <c r="B27" s="389"/>
      <c r="C27" s="390"/>
      <c r="D27" s="391"/>
      <c r="E27" s="366" t="s">
        <v>174</v>
      </c>
      <c r="F27" s="367"/>
      <c r="G27" s="367"/>
      <c r="H27" s="367"/>
      <c r="I27" s="367"/>
      <c r="J27" s="367"/>
      <c r="K27" s="368"/>
      <c r="L27" s="363">
        <v>1</v>
      </c>
      <c r="M27" s="364"/>
      <c r="N27" s="364"/>
      <c r="O27" s="364"/>
      <c r="P27" s="365"/>
      <c r="Q27" s="363">
        <v>3600</v>
      </c>
      <c r="R27" s="364"/>
      <c r="S27" s="364"/>
      <c r="T27" s="364"/>
      <c r="U27" s="364"/>
      <c r="V27" s="365"/>
      <c r="W27" s="453"/>
      <c r="X27" s="390"/>
      <c r="Y27" s="391"/>
      <c r="Z27" s="366" t="s">
        <v>175</v>
      </c>
      <c r="AA27" s="367"/>
      <c r="AB27" s="367"/>
      <c r="AC27" s="367"/>
      <c r="AD27" s="367"/>
      <c r="AE27" s="367"/>
      <c r="AF27" s="367"/>
      <c r="AG27" s="368"/>
      <c r="AH27" s="363">
        <v>3</v>
      </c>
      <c r="AI27" s="364"/>
      <c r="AJ27" s="364"/>
      <c r="AK27" s="364"/>
      <c r="AL27" s="365"/>
      <c r="AM27" s="363">
        <v>13440</v>
      </c>
      <c r="AN27" s="364"/>
      <c r="AO27" s="364"/>
      <c r="AP27" s="364"/>
      <c r="AQ27" s="364"/>
      <c r="AR27" s="365"/>
      <c r="AS27" s="363">
        <v>4480</v>
      </c>
      <c r="AT27" s="364"/>
      <c r="AU27" s="364"/>
      <c r="AV27" s="364"/>
      <c r="AW27" s="364"/>
      <c r="AX27" s="423"/>
      <c r="AY27" s="447" t="s">
        <v>176</v>
      </c>
      <c r="AZ27" s="448"/>
      <c r="BA27" s="448"/>
      <c r="BB27" s="448"/>
      <c r="BC27" s="448"/>
      <c r="BD27" s="448"/>
      <c r="BE27" s="448"/>
      <c r="BF27" s="448"/>
      <c r="BG27" s="448"/>
      <c r="BH27" s="448"/>
      <c r="BI27" s="448"/>
      <c r="BJ27" s="448"/>
      <c r="BK27" s="448"/>
      <c r="BL27" s="448"/>
      <c r="BM27" s="449"/>
      <c r="BN27" s="444" t="s">
        <v>126</v>
      </c>
      <c r="BO27" s="445"/>
      <c r="BP27" s="445"/>
      <c r="BQ27" s="445"/>
      <c r="BR27" s="445"/>
      <c r="BS27" s="445"/>
      <c r="BT27" s="445"/>
      <c r="BU27" s="446"/>
      <c r="BV27" s="444" t="s">
        <v>126</v>
      </c>
      <c r="BW27" s="445"/>
      <c r="BX27" s="445"/>
      <c r="BY27" s="445"/>
      <c r="BZ27" s="445"/>
      <c r="CA27" s="445"/>
      <c r="CB27" s="445"/>
      <c r="CC27" s="446"/>
      <c r="CD27" s="224"/>
      <c r="CE27" s="442"/>
      <c r="CF27" s="442"/>
      <c r="CG27" s="442"/>
      <c r="CH27" s="442"/>
      <c r="CI27" s="442"/>
      <c r="CJ27" s="442"/>
      <c r="CK27" s="442"/>
      <c r="CL27" s="442"/>
      <c r="CM27" s="442"/>
      <c r="CN27" s="442"/>
      <c r="CO27" s="442"/>
      <c r="CP27" s="442"/>
      <c r="CQ27" s="442"/>
      <c r="CR27" s="442"/>
      <c r="CS27" s="443"/>
      <c r="CT27" s="407"/>
      <c r="CU27" s="408"/>
      <c r="CV27" s="408"/>
      <c r="CW27" s="408"/>
      <c r="CX27" s="408"/>
      <c r="CY27" s="408"/>
      <c r="CZ27" s="408"/>
      <c r="DA27" s="409"/>
      <c r="DB27" s="407"/>
      <c r="DC27" s="408"/>
      <c r="DD27" s="408"/>
      <c r="DE27" s="408"/>
      <c r="DF27" s="408"/>
      <c r="DG27" s="408"/>
      <c r="DH27" s="408"/>
      <c r="DI27" s="409"/>
    </row>
    <row r="28" spans="1:113" ht="18.75" customHeight="1" x14ac:dyDescent="0.2">
      <c r="A28" s="110"/>
      <c r="B28" s="389"/>
      <c r="C28" s="390"/>
      <c r="D28" s="391"/>
      <c r="E28" s="366" t="s">
        <v>177</v>
      </c>
      <c r="F28" s="367"/>
      <c r="G28" s="367"/>
      <c r="H28" s="367"/>
      <c r="I28" s="367"/>
      <c r="J28" s="367"/>
      <c r="K28" s="368"/>
      <c r="L28" s="363">
        <v>1</v>
      </c>
      <c r="M28" s="364"/>
      <c r="N28" s="364"/>
      <c r="O28" s="364"/>
      <c r="P28" s="365"/>
      <c r="Q28" s="363">
        <v>3000</v>
      </c>
      <c r="R28" s="364"/>
      <c r="S28" s="364"/>
      <c r="T28" s="364"/>
      <c r="U28" s="364"/>
      <c r="V28" s="365"/>
      <c r="W28" s="453"/>
      <c r="X28" s="390"/>
      <c r="Y28" s="391"/>
      <c r="Z28" s="366" t="s">
        <v>178</v>
      </c>
      <c r="AA28" s="367"/>
      <c r="AB28" s="367"/>
      <c r="AC28" s="367"/>
      <c r="AD28" s="367"/>
      <c r="AE28" s="367"/>
      <c r="AF28" s="367"/>
      <c r="AG28" s="368"/>
      <c r="AH28" s="363" t="s">
        <v>126</v>
      </c>
      <c r="AI28" s="364"/>
      <c r="AJ28" s="364"/>
      <c r="AK28" s="364"/>
      <c r="AL28" s="365"/>
      <c r="AM28" s="363" t="s">
        <v>126</v>
      </c>
      <c r="AN28" s="364"/>
      <c r="AO28" s="364"/>
      <c r="AP28" s="364"/>
      <c r="AQ28" s="364"/>
      <c r="AR28" s="365"/>
      <c r="AS28" s="363" t="s">
        <v>126</v>
      </c>
      <c r="AT28" s="364"/>
      <c r="AU28" s="364"/>
      <c r="AV28" s="364"/>
      <c r="AW28" s="364"/>
      <c r="AX28" s="423"/>
      <c r="AY28" s="427" t="s">
        <v>179</v>
      </c>
      <c r="AZ28" s="428"/>
      <c r="BA28" s="428"/>
      <c r="BB28" s="429"/>
      <c r="BC28" s="436" t="s">
        <v>48</v>
      </c>
      <c r="BD28" s="437"/>
      <c r="BE28" s="437"/>
      <c r="BF28" s="437"/>
      <c r="BG28" s="437"/>
      <c r="BH28" s="437"/>
      <c r="BI28" s="437"/>
      <c r="BJ28" s="437"/>
      <c r="BK28" s="437"/>
      <c r="BL28" s="437"/>
      <c r="BM28" s="438"/>
      <c r="BN28" s="439">
        <v>1696990</v>
      </c>
      <c r="BO28" s="440"/>
      <c r="BP28" s="440"/>
      <c r="BQ28" s="440"/>
      <c r="BR28" s="440"/>
      <c r="BS28" s="440"/>
      <c r="BT28" s="440"/>
      <c r="BU28" s="441"/>
      <c r="BV28" s="439">
        <v>1427975</v>
      </c>
      <c r="BW28" s="440"/>
      <c r="BX28" s="440"/>
      <c r="BY28" s="440"/>
      <c r="BZ28" s="440"/>
      <c r="CA28" s="440"/>
      <c r="CB28" s="440"/>
      <c r="CC28" s="441"/>
      <c r="CD28" s="222"/>
      <c r="CE28" s="442"/>
      <c r="CF28" s="442"/>
      <c r="CG28" s="442"/>
      <c r="CH28" s="442"/>
      <c r="CI28" s="442"/>
      <c r="CJ28" s="442"/>
      <c r="CK28" s="442"/>
      <c r="CL28" s="442"/>
      <c r="CM28" s="442"/>
      <c r="CN28" s="442"/>
      <c r="CO28" s="442"/>
      <c r="CP28" s="442"/>
      <c r="CQ28" s="442"/>
      <c r="CR28" s="442"/>
      <c r="CS28" s="443"/>
      <c r="CT28" s="407"/>
      <c r="CU28" s="408"/>
      <c r="CV28" s="408"/>
      <c r="CW28" s="408"/>
      <c r="CX28" s="408"/>
      <c r="CY28" s="408"/>
      <c r="CZ28" s="408"/>
      <c r="DA28" s="409"/>
      <c r="DB28" s="407"/>
      <c r="DC28" s="408"/>
      <c r="DD28" s="408"/>
      <c r="DE28" s="408"/>
      <c r="DF28" s="408"/>
      <c r="DG28" s="408"/>
      <c r="DH28" s="408"/>
      <c r="DI28" s="409"/>
    </row>
    <row r="29" spans="1:113" ht="18.75" customHeight="1" x14ac:dyDescent="0.2">
      <c r="A29" s="110"/>
      <c r="B29" s="389"/>
      <c r="C29" s="390"/>
      <c r="D29" s="391"/>
      <c r="E29" s="366" t="s">
        <v>180</v>
      </c>
      <c r="F29" s="367"/>
      <c r="G29" s="367"/>
      <c r="H29" s="367"/>
      <c r="I29" s="367"/>
      <c r="J29" s="367"/>
      <c r="K29" s="368"/>
      <c r="L29" s="363">
        <v>10</v>
      </c>
      <c r="M29" s="364"/>
      <c r="N29" s="364"/>
      <c r="O29" s="364"/>
      <c r="P29" s="365"/>
      <c r="Q29" s="363">
        <v>2800</v>
      </c>
      <c r="R29" s="364"/>
      <c r="S29" s="364"/>
      <c r="T29" s="364"/>
      <c r="U29" s="364"/>
      <c r="V29" s="365"/>
      <c r="W29" s="454"/>
      <c r="X29" s="455"/>
      <c r="Y29" s="456"/>
      <c r="Z29" s="366" t="s">
        <v>181</v>
      </c>
      <c r="AA29" s="367"/>
      <c r="AB29" s="367"/>
      <c r="AC29" s="367"/>
      <c r="AD29" s="367"/>
      <c r="AE29" s="367"/>
      <c r="AF29" s="367"/>
      <c r="AG29" s="368"/>
      <c r="AH29" s="363">
        <v>85</v>
      </c>
      <c r="AI29" s="364"/>
      <c r="AJ29" s="364"/>
      <c r="AK29" s="364"/>
      <c r="AL29" s="365"/>
      <c r="AM29" s="363">
        <v>268214</v>
      </c>
      <c r="AN29" s="364"/>
      <c r="AO29" s="364"/>
      <c r="AP29" s="364"/>
      <c r="AQ29" s="364"/>
      <c r="AR29" s="365"/>
      <c r="AS29" s="363">
        <v>3155</v>
      </c>
      <c r="AT29" s="364"/>
      <c r="AU29" s="364"/>
      <c r="AV29" s="364"/>
      <c r="AW29" s="364"/>
      <c r="AX29" s="423"/>
      <c r="AY29" s="430"/>
      <c r="AZ29" s="431"/>
      <c r="BA29" s="431"/>
      <c r="BB29" s="432"/>
      <c r="BC29" s="424" t="s">
        <v>182</v>
      </c>
      <c r="BD29" s="425"/>
      <c r="BE29" s="425"/>
      <c r="BF29" s="425"/>
      <c r="BG29" s="425"/>
      <c r="BH29" s="425"/>
      <c r="BI29" s="425"/>
      <c r="BJ29" s="425"/>
      <c r="BK29" s="425"/>
      <c r="BL29" s="425"/>
      <c r="BM29" s="426"/>
      <c r="BN29" s="410" t="s">
        <v>126</v>
      </c>
      <c r="BO29" s="411"/>
      <c r="BP29" s="411"/>
      <c r="BQ29" s="411"/>
      <c r="BR29" s="411"/>
      <c r="BS29" s="411"/>
      <c r="BT29" s="411"/>
      <c r="BU29" s="412"/>
      <c r="BV29" s="410" t="s">
        <v>126</v>
      </c>
      <c r="BW29" s="411"/>
      <c r="BX29" s="411"/>
      <c r="BY29" s="411"/>
      <c r="BZ29" s="411"/>
      <c r="CA29" s="411"/>
      <c r="CB29" s="411"/>
      <c r="CC29" s="412"/>
      <c r="CD29" s="224"/>
      <c r="CE29" s="442"/>
      <c r="CF29" s="442"/>
      <c r="CG29" s="442"/>
      <c r="CH29" s="442"/>
      <c r="CI29" s="442"/>
      <c r="CJ29" s="442"/>
      <c r="CK29" s="442"/>
      <c r="CL29" s="442"/>
      <c r="CM29" s="442"/>
      <c r="CN29" s="442"/>
      <c r="CO29" s="442"/>
      <c r="CP29" s="442"/>
      <c r="CQ29" s="442"/>
      <c r="CR29" s="442"/>
      <c r="CS29" s="443"/>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10"/>
      <c r="B30" s="392"/>
      <c r="C30" s="393"/>
      <c r="D30" s="394"/>
      <c r="E30" s="371"/>
      <c r="F30" s="372"/>
      <c r="G30" s="372"/>
      <c r="H30" s="372"/>
      <c r="I30" s="372"/>
      <c r="J30" s="372"/>
      <c r="K30" s="373"/>
      <c r="L30" s="374"/>
      <c r="M30" s="375"/>
      <c r="N30" s="375"/>
      <c r="O30" s="375"/>
      <c r="P30" s="376"/>
      <c r="Q30" s="374"/>
      <c r="R30" s="375"/>
      <c r="S30" s="375"/>
      <c r="T30" s="375"/>
      <c r="U30" s="375"/>
      <c r="V30" s="376"/>
      <c r="W30" s="377" t="s">
        <v>183</v>
      </c>
      <c r="X30" s="378"/>
      <c r="Y30" s="378"/>
      <c r="Z30" s="378"/>
      <c r="AA30" s="378"/>
      <c r="AB30" s="378"/>
      <c r="AC30" s="378"/>
      <c r="AD30" s="378"/>
      <c r="AE30" s="378"/>
      <c r="AF30" s="378"/>
      <c r="AG30" s="379"/>
      <c r="AH30" s="380">
        <v>97.4</v>
      </c>
      <c r="AI30" s="381"/>
      <c r="AJ30" s="381"/>
      <c r="AK30" s="381"/>
      <c r="AL30" s="381"/>
      <c r="AM30" s="381"/>
      <c r="AN30" s="381"/>
      <c r="AO30" s="381"/>
      <c r="AP30" s="381"/>
      <c r="AQ30" s="381"/>
      <c r="AR30" s="381"/>
      <c r="AS30" s="381"/>
      <c r="AT30" s="381"/>
      <c r="AU30" s="381"/>
      <c r="AV30" s="381"/>
      <c r="AW30" s="381"/>
      <c r="AX30" s="382"/>
      <c r="AY30" s="433"/>
      <c r="AZ30" s="434"/>
      <c r="BA30" s="434"/>
      <c r="BB30" s="435"/>
      <c r="BC30" s="383" t="s">
        <v>50</v>
      </c>
      <c r="BD30" s="384"/>
      <c r="BE30" s="384"/>
      <c r="BF30" s="384"/>
      <c r="BG30" s="384"/>
      <c r="BH30" s="384"/>
      <c r="BI30" s="384"/>
      <c r="BJ30" s="384"/>
      <c r="BK30" s="384"/>
      <c r="BL30" s="384"/>
      <c r="BM30" s="385"/>
      <c r="BN30" s="444">
        <v>508749</v>
      </c>
      <c r="BO30" s="445"/>
      <c r="BP30" s="445"/>
      <c r="BQ30" s="445"/>
      <c r="BR30" s="445"/>
      <c r="BS30" s="445"/>
      <c r="BT30" s="445"/>
      <c r="BU30" s="446"/>
      <c r="BV30" s="444">
        <v>460675</v>
      </c>
      <c r="BW30" s="445"/>
      <c r="BX30" s="445"/>
      <c r="BY30" s="445"/>
      <c r="BZ30" s="445"/>
      <c r="CA30" s="445"/>
      <c r="CB30" s="445"/>
      <c r="CC30" s="446"/>
      <c r="CD30" s="223"/>
      <c r="CE30" s="121"/>
      <c r="CF30" s="121"/>
      <c r="CG30" s="121"/>
      <c r="CH30" s="121"/>
      <c r="CI30" s="121"/>
      <c r="CJ30" s="121"/>
      <c r="CK30" s="121"/>
      <c r="CL30" s="121"/>
      <c r="CM30" s="121"/>
      <c r="CN30" s="121"/>
      <c r="CO30" s="121"/>
      <c r="CP30" s="121"/>
      <c r="CQ30" s="121"/>
      <c r="CR30" s="121"/>
      <c r="CS30" s="122"/>
      <c r="CT30" s="123"/>
      <c r="CU30" s="124"/>
      <c r="CV30" s="124"/>
      <c r="CW30" s="124"/>
      <c r="CX30" s="124"/>
      <c r="CY30" s="124"/>
      <c r="CZ30" s="124"/>
      <c r="DA30" s="125"/>
      <c r="DB30" s="123"/>
      <c r="DC30" s="124"/>
      <c r="DD30" s="124"/>
      <c r="DE30" s="124"/>
      <c r="DF30" s="124"/>
      <c r="DG30" s="124"/>
      <c r="DH30" s="124"/>
      <c r="DI30" s="125"/>
    </row>
    <row r="31" spans="1:113" ht="13.5" customHeight="1" x14ac:dyDescent="0.2">
      <c r="A31" s="110"/>
      <c r="B31" s="126"/>
      <c r="DI31" s="127"/>
    </row>
    <row r="32" spans="1:113" ht="13.5" customHeight="1" x14ac:dyDescent="0.2">
      <c r="A32" s="110"/>
      <c r="B32" s="128"/>
      <c r="C32" s="369" t="s">
        <v>184</v>
      </c>
      <c r="D32" s="369"/>
      <c r="E32" s="369"/>
      <c r="F32" s="369"/>
      <c r="G32" s="369"/>
      <c r="H32" s="369"/>
      <c r="I32" s="369"/>
      <c r="J32" s="369"/>
      <c r="K32" s="369"/>
      <c r="L32" s="369"/>
      <c r="M32" s="369"/>
      <c r="N32" s="369"/>
      <c r="O32" s="369"/>
      <c r="P32" s="369"/>
      <c r="Q32" s="369"/>
      <c r="R32" s="369"/>
      <c r="S32" s="369"/>
      <c r="U32" s="370" t="s">
        <v>185</v>
      </c>
      <c r="V32" s="370"/>
      <c r="W32" s="370"/>
      <c r="X32" s="370"/>
      <c r="Y32" s="370"/>
      <c r="Z32" s="370"/>
      <c r="AA32" s="370"/>
      <c r="AB32" s="370"/>
      <c r="AC32" s="370"/>
      <c r="AD32" s="370"/>
      <c r="AE32" s="370"/>
      <c r="AF32" s="370"/>
      <c r="AG32" s="370"/>
      <c r="AH32" s="370"/>
      <c r="AI32" s="370"/>
      <c r="AJ32" s="370"/>
      <c r="AK32" s="370"/>
      <c r="AM32" s="370" t="s">
        <v>186</v>
      </c>
      <c r="AN32" s="370"/>
      <c r="AO32" s="370"/>
      <c r="AP32" s="370"/>
      <c r="AQ32" s="370"/>
      <c r="AR32" s="370"/>
      <c r="AS32" s="370"/>
      <c r="AT32" s="370"/>
      <c r="AU32" s="370"/>
      <c r="AV32" s="370"/>
      <c r="AW32" s="370"/>
      <c r="AX32" s="370"/>
      <c r="AY32" s="370"/>
      <c r="AZ32" s="370"/>
      <c r="BA32" s="370"/>
      <c r="BB32" s="370"/>
      <c r="BC32" s="370"/>
      <c r="BE32" s="370" t="s">
        <v>187</v>
      </c>
      <c r="BF32" s="370"/>
      <c r="BG32" s="370"/>
      <c r="BH32" s="370"/>
      <c r="BI32" s="370"/>
      <c r="BJ32" s="370"/>
      <c r="BK32" s="370"/>
      <c r="BL32" s="370"/>
      <c r="BM32" s="370"/>
      <c r="BN32" s="370"/>
      <c r="BO32" s="370"/>
      <c r="BP32" s="370"/>
      <c r="BQ32" s="370"/>
      <c r="BR32" s="370"/>
      <c r="BS32" s="370"/>
      <c r="BT32" s="370"/>
      <c r="BU32" s="370"/>
      <c r="BW32" s="370" t="s">
        <v>188</v>
      </c>
      <c r="BX32" s="370"/>
      <c r="BY32" s="370"/>
      <c r="BZ32" s="370"/>
      <c r="CA32" s="370"/>
      <c r="CB32" s="370"/>
      <c r="CC32" s="370"/>
      <c r="CD32" s="370"/>
      <c r="CE32" s="370"/>
      <c r="CF32" s="370"/>
      <c r="CG32" s="370"/>
      <c r="CH32" s="370"/>
      <c r="CI32" s="370"/>
      <c r="CJ32" s="370"/>
      <c r="CK32" s="370"/>
      <c r="CL32" s="370"/>
      <c r="CM32" s="370"/>
      <c r="CO32" s="370" t="s">
        <v>189</v>
      </c>
      <c r="CP32" s="370"/>
      <c r="CQ32" s="370"/>
      <c r="CR32" s="370"/>
      <c r="CS32" s="370"/>
      <c r="CT32" s="370"/>
      <c r="CU32" s="370"/>
      <c r="CV32" s="370"/>
      <c r="CW32" s="370"/>
      <c r="CX32" s="370"/>
      <c r="CY32" s="370"/>
      <c r="CZ32" s="370"/>
      <c r="DA32" s="370"/>
      <c r="DB32" s="370"/>
      <c r="DC32" s="370"/>
      <c r="DD32" s="370"/>
      <c r="DE32" s="370"/>
      <c r="DI32" s="127"/>
    </row>
    <row r="33" spans="1:113" ht="13.5" customHeight="1" x14ac:dyDescent="0.2">
      <c r="A33" s="110"/>
      <c r="B33" s="128"/>
      <c r="C33" s="362" t="s">
        <v>190</v>
      </c>
      <c r="D33" s="362"/>
      <c r="E33" s="361" t="s">
        <v>191</v>
      </c>
      <c r="F33" s="361"/>
      <c r="G33" s="361"/>
      <c r="H33" s="361"/>
      <c r="I33" s="361"/>
      <c r="J33" s="361"/>
      <c r="K33" s="361"/>
      <c r="L33" s="361"/>
      <c r="M33" s="361"/>
      <c r="N33" s="361"/>
      <c r="O33" s="361"/>
      <c r="P33" s="361"/>
      <c r="Q33" s="361"/>
      <c r="R33" s="361"/>
      <c r="S33" s="361"/>
      <c r="T33" s="220"/>
      <c r="U33" s="362" t="s">
        <v>190</v>
      </c>
      <c r="V33" s="362"/>
      <c r="W33" s="361" t="s">
        <v>191</v>
      </c>
      <c r="X33" s="361"/>
      <c r="Y33" s="361"/>
      <c r="Z33" s="361"/>
      <c r="AA33" s="361"/>
      <c r="AB33" s="361"/>
      <c r="AC33" s="361"/>
      <c r="AD33" s="361"/>
      <c r="AE33" s="361"/>
      <c r="AF33" s="361"/>
      <c r="AG33" s="361"/>
      <c r="AH33" s="361"/>
      <c r="AI33" s="361"/>
      <c r="AJ33" s="361"/>
      <c r="AK33" s="361"/>
      <c r="AL33" s="220"/>
      <c r="AM33" s="362" t="s">
        <v>190</v>
      </c>
      <c r="AN33" s="362"/>
      <c r="AO33" s="361" t="s">
        <v>191</v>
      </c>
      <c r="AP33" s="361"/>
      <c r="AQ33" s="361"/>
      <c r="AR33" s="361"/>
      <c r="AS33" s="361"/>
      <c r="AT33" s="361"/>
      <c r="AU33" s="361"/>
      <c r="AV33" s="361"/>
      <c r="AW33" s="361"/>
      <c r="AX33" s="361"/>
      <c r="AY33" s="361"/>
      <c r="AZ33" s="361"/>
      <c r="BA33" s="361"/>
      <c r="BB33" s="361"/>
      <c r="BC33" s="361"/>
      <c r="BD33" s="221"/>
      <c r="BE33" s="361" t="s">
        <v>192</v>
      </c>
      <c r="BF33" s="361"/>
      <c r="BG33" s="361" t="s">
        <v>193</v>
      </c>
      <c r="BH33" s="361"/>
      <c r="BI33" s="361"/>
      <c r="BJ33" s="361"/>
      <c r="BK33" s="361"/>
      <c r="BL33" s="361"/>
      <c r="BM33" s="361"/>
      <c r="BN33" s="361"/>
      <c r="BO33" s="361"/>
      <c r="BP33" s="361"/>
      <c r="BQ33" s="361"/>
      <c r="BR33" s="361"/>
      <c r="BS33" s="361"/>
      <c r="BT33" s="361"/>
      <c r="BU33" s="361"/>
      <c r="BV33" s="221"/>
      <c r="BW33" s="362" t="s">
        <v>192</v>
      </c>
      <c r="BX33" s="362"/>
      <c r="BY33" s="361" t="s">
        <v>194</v>
      </c>
      <c r="BZ33" s="361"/>
      <c r="CA33" s="361"/>
      <c r="CB33" s="361"/>
      <c r="CC33" s="361"/>
      <c r="CD33" s="361"/>
      <c r="CE33" s="361"/>
      <c r="CF33" s="361"/>
      <c r="CG33" s="361"/>
      <c r="CH33" s="361"/>
      <c r="CI33" s="361"/>
      <c r="CJ33" s="361"/>
      <c r="CK33" s="361"/>
      <c r="CL33" s="361"/>
      <c r="CM33" s="361"/>
      <c r="CN33" s="220"/>
      <c r="CO33" s="362" t="s">
        <v>190</v>
      </c>
      <c r="CP33" s="362"/>
      <c r="CQ33" s="361" t="s">
        <v>195</v>
      </c>
      <c r="CR33" s="361"/>
      <c r="CS33" s="361"/>
      <c r="CT33" s="361"/>
      <c r="CU33" s="361"/>
      <c r="CV33" s="361"/>
      <c r="CW33" s="361"/>
      <c r="CX33" s="361"/>
      <c r="CY33" s="361"/>
      <c r="CZ33" s="361"/>
      <c r="DA33" s="361"/>
      <c r="DB33" s="361"/>
      <c r="DC33" s="361"/>
      <c r="DD33" s="361"/>
      <c r="DE33" s="361"/>
      <c r="DF33" s="220"/>
      <c r="DG33" s="360" t="s">
        <v>196</v>
      </c>
      <c r="DH33" s="360"/>
      <c r="DI33" s="225"/>
    </row>
    <row r="34" spans="1:113" ht="32.25" customHeight="1" x14ac:dyDescent="0.2">
      <c r="A34" s="110"/>
      <c r="B34" s="128"/>
      <c r="C34" s="358">
        <f>IF(E34="","",1)</f>
        <v>1</v>
      </c>
      <c r="D34" s="358"/>
      <c r="E34" s="359" t="str">
        <f>IF('各会計、関係団体の財政状況及び健全化判断比率'!B7="","",'各会計、関係団体の財政状況及び健全化判断比率'!B7)</f>
        <v>一般会計</v>
      </c>
      <c r="F34" s="359"/>
      <c r="G34" s="359"/>
      <c r="H34" s="359"/>
      <c r="I34" s="359"/>
      <c r="J34" s="359"/>
      <c r="K34" s="359"/>
      <c r="L34" s="359"/>
      <c r="M34" s="359"/>
      <c r="N34" s="359"/>
      <c r="O34" s="359"/>
      <c r="P34" s="359"/>
      <c r="Q34" s="359"/>
      <c r="R34" s="359"/>
      <c r="S34" s="359"/>
      <c r="T34" s="110"/>
      <c r="U34" s="358">
        <f>IF(W34="","",MAX(C34:D43)+1)</f>
        <v>2</v>
      </c>
      <c r="V34" s="358"/>
      <c r="W34" s="359" t="str">
        <f>IF('各会計、関係団体の財政状況及び健全化判断比率'!B28="","",'各会計、関係団体の財政状況及び健全化判断比率'!B28)</f>
        <v>国民健康保険特別会計</v>
      </c>
      <c r="X34" s="359"/>
      <c r="Y34" s="359"/>
      <c r="Z34" s="359"/>
      <c r="AA34" s="359"/>
      <c r="AB34" s="359"/>
      <c r="AC34" s="359"/>
      <c r="AD34" s="359"/>
      <c r="AE34" s="359"/>
      <c r="AF34" s="359"/>
      <c r="AG34" s="359"/>
      <c r="AH34" s="359"/>
      <c r="AI34" s="359"/>
      <c r="AJ34" s="359"/>
      <c r="AK34" s="359"/>
      <c r="AL34" s="110"/>
      <c r="AM34" s="358">
        <f>IF(AO34="","",MAX(C34:D43,U34:V43)+1)</f>
        <v>6</v>
      </c>
      <c r="AN34" s="358"/>
      <c r="AO34" s="359" t="str">
        <f>IF('各会計、関係団体の財政状況及び健全化判断比率'!B32="","",'各会計、関係団体の財政状況及び健全化判断比率'!B32)</f>
        <v>水道事業会計</v>
      </c>
      <c r="AP34" s="359"/>
      <c r="AQ34" s="359"/>
      <c r="AR34" s="359"/>
      <c r="AS34" s="359"/>
      <c r="AT34" s="359"/>
      <c r="AU34" s="359"/>
      <c r="AV34" s="359"/>
      <c r="AW34" s="359"/>
      <c r="AX34" s="359"/>
      <c r="AY34" s="359"/>
      <c r="AZ34" s="359"/>
      <c r="BA34" s="359"/>
      <c r="BB34" s="359"/>
      <c r="BC34" s="359"/>
      <c r="BD34" s="110"/>
      <c r="BE34" s="358">
        <f>IF(BG34="","",MAX(C34:D43,U34:V43,AM34:AN43)+1)</f>
        <v>7</v>
      </c>
      <c r="BF34" s="358"/>
      <c r="BG34" s="359" t="str">
        <f>IF('各会計、関係団体の財政状況及び健全化判断比率'!B33="","",'各会計、関係団体の財政状況及び健全化判断比率'!B33)</f>
        <v>農業集落排水事業特別会計</v>
      </c>
      <c r="BH34" s="359"/>
      <c r="BI34" s="359"/>
      <c r="BJ34" s="359"/>
      <c r="BK34" s="359"/>
      <c r="BL34" s="359"/>
      <c r="BM34" s="359"/>
      <c r="BN34" s="359"/>
      <c r="BO34" s="359"/>
      <c r="BP34" s="359"/>
      <c r="BQ34" s="359"/>
      <c r="BR34" s="359"/>
      <c r="BS34" s="359"/>
      <c r="BT34" s="359"/>
      <c r="BU34" s="359"/>
      <c r="BV34" s="110"/>
      <c r="BW34" s="358">
        <f>IF(BY34="","",MAX(C34:D43,U34:V43,AM34:AN43,BE34:BF43)+1)</f>
        <v>9</v>
      </c>
      <c r="BX34" s="358"/>
      <c r="BY34" s="359" t="str">
        <f>IF('各会計、関係団体の財政状況及び健全化判断比率'!B68="","",'各会計、関係団体の財政状況及び健全化判断比率'!B68)</f>
        <v>豊能郡環境施設組合</v>
      </c>
      <c r="BZ34" s="359"/>
      <c r="CA34" s="359"/>
      <c r="CB34" s="359"/>
      <c r="CC34" s="359"/>
      <c r="CD34" s="359"/>
      <c r="CE34" s="359"/>
      <c r="CF34" s="359"/>
      <c r="CG34" s="359"/>
      <c r="CH34" s="359"/>
      <c r="CI34" s="359"/>
      <c r="CJ34" s="359"/>
      <c r="CK34" s="359"/>
      <c r="CL34" s="359"/>
      <c r="CM34" s="359"/>
      <c r="CN34" s="110"/>
      <c r="CO34" s="358">
        <f>IF(CQ34="","",MAX(C34:D43,U34:V43,AM34:AN43,BE34:BF43,BW34:BX43)+1)</f>
        <v>15</v>
      </c>
      <c r="CP34" s="358"/>
      <c r="CQ34" s="359" t="str">
        <f>IF('各会計、関係団体の財政状況及び健全化判断比率'!BS7="","",'各会計、関係団体の財政状況及び健全化判断比率'!BS7)</f>
        <v>能勢物産センター</v>
      </c>
      <c r="CR34" s="359"/>
      <c r="CS34" s="359"/>
      <c r="CT34" s="359"/>
      <c r="CU34" s="359"/>
      <c r="CV34" s="359"/>
      <c r="CW34" s="359"/>
      <c r="CX34" s="359"/>
      <c r="CY34" s="359"/>
      <c r="CZ34" s="359"/>
      <c r="DA34" s="359"/>
      <c r="DB34" s="359"/>
      <c r="DC34" s="359"/>
      <c r="DD34" s="359"/>
      <c r="DE34" s="359"/>
      <c r="DG34" s="356" t="str">
        <f>IF('各会計、関係団体の財政状況及び健全化判断比率'!BR7="","",'各会計、関係団体の財政状況及び健全化判断比率'!BR7)</f>
        <v/>
      </c>
      <c r="DH34" s="356"/>
      <c r="DI34" s="225"/>
    </row>
    <row r="35" spans="1:113" ht="32.25" customHeight="1" x14ac:dyDescent="0.2">
      <c r="A35" s="110"/>
      <c r="B35" s="128"/>
      <c r="C35" s="358" t="str">
        <f>IF(E35="","",C34+1)</f>
        <v/>
      </c>
      <c r="D35" s="358"/>
      <c r="E35" s="359" t="str">
        <f>IF('各会計、関係団体の財政状況及び健全化判断比率'!B8="","",'各会計、関係団体の財政状況及び健全化判断比率'!B8)</f>
        <v/>
      </c>
      <c r="F35" s="359"/>
      <c r="G35" s="359"/>
      <c r="H35" s="359"/>
      <c r="I35" s="359"/>
      <c r="J35" s="359"/>
      <c r="K35" s="359"/>
      <c r="L35" s="359"/>
      <c r="M35" s="359"/>
      <c r="N35" s="359"/>
      <c r="O35" s="359"/>
      <c r="P35" s="359"/>
      <c r="Q35" s="359"/>
      <c r="R35" s="359"/>
      <c r="S35" s="359"/>
      <c r="T35" s="110"/>
      <c r="U35" s="358">
        <f>IF(W35="","",U34+1)</f>
        <v>3</v>
      </c>
      <c r="V35" s="358"/>
      <c r="W35" s="359" t="str">
        <f>IF('各会計、関係団体の財政状況及び健全化判断比率'!B29="","",'各会計、関係団体の財政状況及び健全化判断比率'!B29)</f>
        <v>後期高齢者医療特別会計</v>
      </c>
      <c r="X35" s="359"/>
      <c r="Y35" s="359"/>
      <c r="Z35" s="359"/>
      <c r="AA35" s="359"/>
      <c r="AB35" s="359"/>
      <c r="AC35" s="359"/>
      <c r="AD35" s="359"/>
      <c r="AE35" s="359"/>
      <c r="AF35" s="359"/>
      <c r="AG35" s="359"/>
      <c r="AH35" s="359"/>
      <c r="AI35" s="359"/>
      <c r="AJ35" s="359"/>
      <c r="AK35" s="359"/>
      <c r="AL35" s="110"/>
      <c r="AM35" s="358" t="str">
        <f t="shared" ref="AM35:AM43" si="0">IF(AO35="","",AM34+1)</f>
        <v/>
      </c>
      <c r="AN35" s="358"/>
      <c r="AO35" s="359"/>
      <c r="AP35" s="359"/>
      <c r="AQ35" s="359"/>
      <c r="AR35" s="359"/>
      <c r="AS35" s="359"/>
      <c r="AT35" s="359"/>
      <c r="AU35" s="359"/>
      <c r="AV35" s="359"/>
      <c r="AW35" s="359"/>
      <c r="AX35" s="359"/>
      <c r="AY35" s="359"/>
      <c r="AZ35" s="359"/>
      <c r="BA35" s="359"/>
      <c r="BB35" s="359"/>
      <c r="BC35" s="359"/>
      <c r="BD35" s="110"/>
      <c r="BE35" s="358">
        <f t="shared" ref="BE35:BE43" si="1">IF(BG35="","",BE34+1)</f>
        <v>8</v>
      </c>
      <c r="BF35" s="358"/>
      <c r="BG35" s="359" t="str">
        <f>IF('各会計、関係団体の財政状況及び健全化判断比率'!B34="","",'各会計、関係団体の財政状況及び健全化判断比率'!B34)</f>
        <v>下水道事業特別会計</v>
      </c>
      <c r="BH35" s="359"/>
      <c r="BI35" s="359"/>
      <c r="BJ35" s="359"/>
      <c r="BK35" s="359"/>
      <c r="BL35" s="359"/>
      <c r="BM35" s="359"/>
      <c r="BN35" s="359"/>
      <c r="BO35" s="359"/>
      <c r="BP35" s="359"/>
      <c r="BQ35" s="359"/>
      <c r="BR35" s="359"/>
      <c r="BS35" s="359"/>
      <c r="BT35" s="359"/>
      <c r="BU35" s="359"/>
      <c r="BV35" s="110"/>
      <c r="BW35" s="358">
        <f t="shared" ref="BW35:BW43" si="2">IF(BY35="","",BW34+1)</f>
        <v>10</v>
      </c>
      <c r="BX35" s="358"/>
      <c r="BY35" s="359" t="str">
        <f>IF('各会計、関係団体の財政状況及び健全化判断比率'!B69="","",'各会計、関係団体の財政状況及び健全化判断比率'!B69)</f>
        <v>猪名川上流広域ごみ処理施設組合</v>
      </c>
      <c r="BZ35" s="359"/>
      <c r="CA35" s="359"/>
      <c r="CB35" s="359"/>
      <c r="CC35" s="359"/>
      <c r="CD35" s="359"/>
      <c r="CE35" s="359"/>
      <c r="CF35" s="359"/>
      <c r="CG35" s="359"/>
      <c r="CH35" s="359"/>
      <c r="CI35" s="359"/>
      <c r="CJ35" s="359"/>
      <c r="CK35" s="359"/>
      <c r="CL35" s="359"/>
      <c r="CM35" s="359"/>
      <c r="CN35" s="110"/>
      <c r="CO35" s="358" t="str">
        <f t="shared" ref="CO35:CO43" si="3">IF(CQ35="","",CO34+1)</f>
        <v/>
      </c>
      <c r="CP35" s="358"/>
      <c r="CQ35" s="359" t="str">
        <f>IF('各会計、関係団体の財政状況及び健全化判断比率'!BS8="","",'各会計、関係団体の財政状況及び健全化判断比率'!BS8)</f>
        <v/>
      </c>
      <c r="CR35" s="359"/>
      <c r="CS35" s="359"/>
      <c r="CT35" s="359"/>
      <c r="CU35" s="359"/>
      <c r="CV35" s="359"/>
      <c r="CW35" s="359"/>
      <c r="CX35" s="359"/>
      <c r="CY35" s="359"/>
      <c r="CZ35" s="359"/>
      <c r="DA35" s="359"/>
      <c r="DB35" s="359"/>
      <c r="DC35" s="359"/>
      <c r="DD35" s="359"/>
      <c r="DE35" s="359"/>
      <c r="DG35" s="356" t="str">
        <f>IF('各会計、関係団体の財政状況及び健全化判断比率'!BR8="","",'各会計、関係団体の財政状況及び健全化判断比率'!BR8)</f>
        <v/>
      </c>
      <c r="DH35" s="356"/>
      <c r="DI35" s="225"/>
    </row>
    <row r="36" spans="1:113" ht="32.25" customHeight="1" x14ac:dyDescent="0.2">
      <c r="A36" s="110"/>
      <c r="B36" s="128"/>
      <c r="C36" s="358" t="str">
        <f>IF(E36="","",C35+1)</f>
        <v/>
      </c>
      <c r="D36" s="358"/>
      <c r="E36" s="359" t="str">
        <f>IF('各会計、関係団体の財政状況及び健全化判断比率'!B9="","",'各会計、関係団体の財政状況及び健全化判断比率'!B9)</f>
        <v/>
      </c>
      <c r="F36" s="359"/>
      <c r="G36" s="359"/>
      <c r="H36" s="359"/>
      <c r="I36" s="359"/>
      <c r="J36" s="359"/>
      <c r="K36" s="359"/>
      <c r="L36" s="359"/>
      <c r="M36" s="359"/>
      <c r="N36" s="359"/>
      <c r="O36" s="359"/>
      <c r="P36" s="359"/>
      <c r="Q36" s="359"/>
      <c r="R36" s="359"/>
      <c r="S36" s="359"/>
      <c r="T36" s="110"/>
      <c r="U36" s="358">
        <f t="shared" ref="U36:U43" si="4">IF(W36="","",U35+1)</f>
        <v>4</v>
      </c>
      <c r="V36" s="358"/>
      <c r="W36" s="359" t="str">
        <f>IF('各会計、関係団体の財政状況及び健全化判断比率'!B30="","",'各会計、関係団体の財政状況及び健全化判断比率'!B30)</f>
        <v>介護保険特別会計</v>
      </c>
      <c r="X36" s="359"/>
      <c r="Y36" s="359"/>
      <c r="Z36" s="359"/>
      <c r="AA36" s="359"/>
      <c r="AB36" s="359"/>
      <c r="AC36" s="359"/>
      <c r="AD36" s="359"/>
      <c r="AE36" s="359"/>
      <c r="AF36" s="359"/>
      <c r="AG36" s="359"/>
      <c r="AH36" s="359"/>
      <c r="AI36" s="359"/>
      <c r="AJ36" s="359"/>
      <c r="AK36" s="359"/>
      <c r="AL36" s="110"/>
      <c r="AM36" s="358" t="str">
        <f t="shared" si="0"/>
        <v/>
      </c>
      <c r="AN36" s="358"/>
      <c r="AO36" s="359"/>
      <c r="AP36" s="359"/>
      <c r="AQ36" s="359"/>
      <c r="AR36" s="359"/>
      <c r="AS36" s="359"/>
      <c r="AT36" s="359"/>
      <c r="AU36" s="359"/>
      <c r="AV36" s="359"/>
      <c r="AW36" s="359"/>
      <c r="AX36" s="359"/>
      <c r="AY36" s="359"/>
      <c r="AZ36" s="359"/>
      <c r="BA36" s="359"/>
      <c r="BB36" s="359"/>
      <c r="BC36" s="359"/>
      <c r="BD36" s="110"/>
      <c r="BE36" s="358" t="str">
        <f t="shared" si="1"/>
        <v/>
      </c>
      <c r="BF36" s="358"/>
      <c r="BG36" s="359"/>
      <c r="BH36" s="359"/>
      <c r="BI36" s="359"/>
      <c r="BJ36" s="359"/>
      <c r="BK36" s="359"/>
      <c r="BL36" s="359"/>
      <c r="BM36" s="359"/>
      <c r="BN36" s="359"/>
      <c r="BO36" s="359"/>
      <c r="BP36" s="359"/>
      <c r="BQ36" s="359"/>
      <c r="BR36" s="359"/>
      <c r="BS36" s="359"/>
      <c r="BT36" s="359"/>
      <c r="BU36" s="359"/>
      <c r="BV36" s="110"/>
      <c r="BW36" s="358">
        <f t="shared" si="2"/>
        <v>11</v>
      </c>
      <c r="BX36" s="358"/>
      <c r="BY36" s="359" t="str">
        <f>IF('各会計、関係団体の財政状況及び健全化判断比率'!B70="","",'各会計、関係団体の財政状況及び健全化判断比率'!B70)</f>
        <v>大阪府後期高齢者医療広域連合
（一般会計）</v>
      </c>
      <c r="BZ36" s="359"/>
      <c r="CA36" s="359"/>
      <c r="CB36" s="359"/>
      <c r="CC36" s="359"/>
      <c r="CD36" s="359"/>
      <c r="CE36" s="359"/>
      <c r="CF36" s="359"/>
      <c r="CG36" s="359"/>
      <c r="CH36" s="359"/>
      <c r="CI36" s="359"/>
      <c r="CJ36" s="359"/>
      <c r="CK36" s="359"/>
      <c r="CL36" s="359"/>
      <c r="CM36" s="359"/>
      <c r="CN36" s="110"/>
      <c r="CO36" s="358" t="str">
        <f t="shared" si="3"/>
        <v/>
      </c>
      <c r="CP36" s="358"/>
      <c r="CQ36" s="359" t="str">
        <f>IF('各会計、関係団体の財政状況及び健全化判断比率'!BS9="","",'各会計、関係団体の財政状況及び健全化判断比率'!BS9)</f>
        <v/>
      </c>
      <c r="CR36" s="359"/>
      <c r="CS36" s="359"/>
      <c r="CT36" s="359"/>
      <c r="CU36" s="359"/>
      <c r="CV36" s="359"/>
      <c r="CW36" s="359"/>
      <c r="CX36" s="359"/>
      <c r="CY36" s="359"/>
      <c r="CZ36" s="359"/>
      <c r="DA36" s="359"/>
      <c r="DB36" s="359"/>
      <c r="DC36" s="359"/>
      <c r="DD36" s="359"/>
      <c r="DE36" s="359"/>
      <c r="DG36" s="356" t="str">
        <f>IF('各会計、関係団体の財政状況及び健全化判断比率'!BR9="","",'各会計、関係団体の財政状況及び健全化判断比率'!BR9)</f>
        <v/>
      </c>
      <c r="DH36" s="356"/>
      <c r="DI36" s="225"/>
    </row>
    <row r="37" spans="1:113" ht="32.25" customHeight="1" x14ac:dyDescent="0.2">
      <c r="A37" s="110"/>
      <c r="B37" s="128"/>
      <c r="C37" s="358" t="str">
        <f>IF(E37="","",C36+1)</f>
        <v/>
      </c>
      <c r="D37" s="358"/>
      <c r="E37" s="359" t="str">
        <f>IF('各会計、関係団体の財政状況及び健全化判断比率'!B10="","",'各会計、関係団体の財政状況及び健全化判断比率'!B10)</f>
        <v/>
      </c>
      <c r="F37" s="359"/>
      <c r="G37" s="359"/>
      <c r="H37" s="359"/>
      <c r="I37" s="359"/>
      <c r="J37" s="359"/>
      <c r="K37" s="359"/>
      <c r="L37" s="359"/>
      <c r="M37" s="359"/>
      <c r="N37" s="359"/>
      <c r="O37" s="359"/>
      <c r="P37" s="359"/>
      <c r="Q37" s="359"/>
      <c r="R37" s="359"/>
      <c r="S37" s="359"/>
      <c r="T37" s="110"/>
      <c r="U37" s="358">
        <f t="shared" si="4"/>
        <v>5</v>
      </c>
      <c r="V37" s="358"/>
      <c r="W37" s="359" t="str">
        <f>IF('各会計、関係団体の財政状況及び健全化判断比率'!B31="","",'各会計、関係団体の財政状況及び健全化判断比率'!B31)</f>
        <v>国民健康保険診療所特別会計</v>
      </c>
      <c r="X37" s="359"/>
      <c r="Y37" s="359"/>
      <c r="Z37" s="359"/>
      <c r="AA37" s="359"/>
      <c r="AB37" s="359"/>
      <c r="AC37" s="359"/>
      <c r="AD37" s="359"/>
      <c r="AE37" s="359"/>
      <c r="AF37" s="359"/>
      <c r="AG37" s="359"/>
      <c r="AH37" s="359"/>
      <c r="AI37" s="359"/>
      <c r="AJ37" s="359"/>
      <c r="AK37" s="359"/>
      <c r="AL37" s="110"/>
      <c r="AM37" s="358" t="str">
        <f t="shared" si="0"/>
        <v/>
      </c>
      <c r="AN37" s="358"/>
      <c r="AO37" s="359"/>
      <c r="AP37" s="359"/>
      <c r="AQ37" s="359"/>
      <c r="AR37" s="359"/>
      <c r="AS37" s="359"/>
      <c r="AT37" s="359"/>
      <c r="AU37" s="359"/>
      <c r="AV37" s="359"/>
      <c r="AW37" s="359"/>
      <c r="AX37" s="359"/>
      <c r="AY37" s="359"/>
      <c r="AZ37" s="359"/>
      <c r="BA37" s="359"/>
      <c r="BB37" s="359"/>
      <c r="BC37" s="359"/>
      <c r="BD37" s="110"/>
      <c r="BE37" s="358" t="str">
        <f t="shared" si="1"/>
        <v/>
      </c>
      <c r="BF37" s="358"/>
      <c r="BG37" s="359"/>
      <c r="BH37" s="359"/>
      <c r="BI37" s="359"/>
      <c r="BJ37" s="359"/>
      <c r="BK37" s="359"/>
      <c r="BL37" s="359"/>
      <c r="BM37" s="359"/>
      <c r="BN37" s="359"/>
      <c r="BO37" s="359"/>
      <c r="BP37" s="359"/>
      <c r="BQ37" s="359"/>
      <c r="BR37" s="359"/>
      <c r="BS37" s="359"/>
      <c r="BT37" s="359"/>
      <c r="BU37" s="359"/>
      <c r="BV37" s="110"/>
      <c r="BW37" s="358">
        <f t="shared" si="2"/>
        <v>12</v>
      </c>
      <c r="BX37" s="358"/>
      <c r="BY37" s="359" t="str">
        <f>IF('各会計、関係団体の財政状況及び健全化判断比率'!B71="","",'各会計、関係団体の財政状況及び健全化判断比率'!B71)</f>
        <v>大阪府後期高齢者医療広域連合
（後期高齢者医療特別会計）</v>
      </c>
      <c r="BZ37" s="359"/>
      <c r="CA37" s="359"/>
      <c r="CB37" s="359"/>
      <c r="CC37" s="359"/>
      <c r="CD37" s="359"/>
      <c r="CE37" s="359"/>
      <c r="CF37" s="359"/>
      <c r="CG37" s="359"/>
      <c r="CH37" s="359"/>
      <c r="CI37" s="359"/>
      <c r="CJ37" s="359"/>
      <c r="CK37" s="359"/>
      <c r="CL37" s="359"/>
      <c r="CM37" s="359"/>
      <c r="CN37" s="110"/>
      <c r="CO37" s="358" t="str">
        <f t="shared" si="3"/>
        <v/>
      </c>
      <c r="CP37" s="358"/>
      <c r="CQ37" s="359" t="str">
        <f>IF('各会計、関係団体の財政状況及び健全化判断比率'!BS10="","",'各会計、関係団体の財政状況及び健全化判断比率'!BS10)</f>
        <v/>
      </c>
      <c r="CR37" s="359"/>
      <c r="CS37" s="359"/>
      <c r="CT37" s="359"/>
      <c r="CU37" s="359"/>
      <c r="CV37" s="359"/>
      <c r="CW37" s="359"/>
      <c r="CX37" s="359"/>
      <c r="CY37" s="359"/>
      <c r="CZ37" s="359"/>
      <c r="DA37" s="359"/>
      <c r="DB37" s="359"/>
      <c r="DC37" s="359"/>
      <c r="DD37" s="359"/>
      <c r="DE37" s="359"/>
      <c r="DG37" s="356" t="str">
        <f>IF('各会計、関係団体の財政状況及び健全化判断比率'!BR10="","",'各会計、関係団体の財政状況及び健全化判断比率'!BR10)</f>
        <v/>
      </c>
      <c r="DH37" s="356"/>
      <c r="DI37" s="225"/>
    </row>
    <row r="38" spans="1:113" ht="32.25" customHeight="1" x14ac:dyDescent="0.2">
      <c r="A38" s="110"/>
      <c r="B38" s="128"/>
      <c r="C38" s="358" t="str">
        <f t="shared" ref="C38:C43" si="5">IF(E38="","",C37+1)</f>
        <v/>
      </c>
      <c r="D38" s="358"/>
      <c r="E38" s="359" t="str">
        <f>IF('各会計、関係団体の財政状況及び健全化判断比率'!B11="","",'各会計、関係団体の財政状況及び健全化判断比率'!B11)</f>
        <v/>
      </c>
      <c r="F38" s="359"/>
      <c r="G38" s="359"/>
      <c r="H38" s="359"/>
      <c r="I38" s="359"/>
      <c r="J38" s="359"/>
      <c r="K38" s="359"/>
      <c r="L38" s="359"/>
      <c r="M38" s="359"/>
      <c r="N38" s="359"/>
      <c r="O38" s="359"/>
      <c r="P38" s="359"/>
      <c r="Q38" s="359"/>
      <c r="R38" s="359"/>
      <c r="S38" s="359"/>
      <c r="T38" s="110"/>
      <c r="U38" s="358" t="str">
        <f t="shared" si="4"/>
        <v/>
      </c>
      <c r="V38" s="358"/>
      <c r="W38" s="359"/>
      <c r="X38" s="359"/>
      <c r="Y38" s="359"/>
      <c r="Z38" s="359"/>
      <c r="AA38" s="359"/>
      <c r="AB38" s="359"/>
      <c r="AC38" s="359"/>
      <c r="AD38" s="359"/>
      <c r="AE38" s="359"/>
      <c r="AF38" s="359"/>
      <c r="AG38" s="359"/>
      <c r="AH38" s="359"/>
      <c r="AI38" s="359"/>
      <c r="AJ38" s="359"/>
      <c r="AK38" s="359"/>
      <c r="AL38" s="110"/>
      <c r="AM38" s="358" t="str">
        <f t="shared" si="0"/>
        <v/>
      </c>
      <c r="AN38" s="358"/>
      <c r="AO38" s="359"/>
      <c r="AP38" s="359"/>
      <c r="AQ38" s="359"/>
      <c r="AR38" s="359"/>
      <c r="AS38" s="359"/>
      <c r="AT38" s="359"/>
      <c r="AU38" s="359"/>
      <c r="AV38" s="359"/>
      <c r="AW38" s="359"/>
      <c r="AX38" s="359"/>
      <c r="AY38" s="359"/>
      <c r="AZ38" s="359"/>
      <c r="BA38" s="359"/>
      <c r="BB38" s="359"/>
      <c r="BC38" s="359"/>
      <c r="BD38" s="110"/>
      <c r="BE38" s="358" t="str">
        <f t="shared" si="1"/>
        <v/>
      </c>
      <c r="BF38" s="358"/>
      <c r="BG38" s="359"/>
      <c r="BH38" s="359"/>
      <c r="BI38" s="359"/>
      <c r="BJ38" s="359"/>
      <c r="BK38" s="359"/>
      <c r="BL38" s="359"/>
      <c r="BM38" s="359"/>
      <c r="BN38" s="359"/>
      <c r="BO38" s="359"/>
      <c r="BP38" s="359"/>
      <c r="BQ38" s="359"/>
      <c r="BR38" s="359"/>
      <c r="BS38" s="359"/>
      <c r="BT38" s="359"/>
      <c r="BU38" s="359"/>
      <c r="BV38" s="110"/>
      <c r="BW38" s="358">
        <f t="shared" si="2"/>
        <v>13</v>
      </c>
      <c r="BX38" s="358"/>
      <c r="BY38" s="359" t="str">
        <f>IF('各会計、関係団体の財政状況及び健全化判断比率'!B72="","",'各会計、関係団体の財政状況及び健全化判断比率'!B72)</f>
        <v>大阪広域水道企業団
（水道事業会計）</v>
      </c>
      <c r="BZ38" s="359"/>
      <c r="CA38" s="359"/>
      <c r="CB38" s="359"/>
      <c r="CC38" s="359"/>
      <c r="CD38" s="359"/>
      <c r="CE38" s="359"/>
      <c r="CF38" s="359"/>
      <c r="CG38" s="359"/>
      <c r="CH38" s="359"/>
      <c r="CI38" s="359"/>
      <c r="CJ38" s="359"/>
      <c r="CK38" s="359"/>
      <c r="CL38" s="359"/>
      <c r="CM38" s="359"/>
      <c r="CN38" s="110"/>
      <c r="CO38" s="358" t="str">
        <f t="shared" si="3"/>
        <v/>
      </c>
      <c r="CP38" s="358"/>
      <c r="CQ38" s="359" t="str">
        <f>IF('各会計、関係団体の財政状況及び健全化判断比率'!BS11="","",'各会計、関係団体の財政状況及び健全化判断比率'!BS11)</f>
        <v/>
      </c>
      <c r="CR38" s="359"/>
      <c r="CS38" s="359"/>
      <c r="CT38" s="359"/>
      <c r="CU38" s="359"/>
      <c r="CV38" s="359"/>
      <c r="CW38" s="359"/>
      <c r="CX38" s="359"/>
      <c r="CY38" s="359"/>
      <c r="CZ38" s="359"/>
      <c r="DA38" s="359"/>
      <c r="DB38" s="359"/>
      <c r="DC38" s="359"/>
      <c r="DD38" s="359"/>
      <c r="DE38" s="359"/>
      <c r="DG38" s="356" t="str">
        <f>IF('各会計、関係団体の財政状況及び健全化判断比率'!BR11="","",'各会計、関係団体の財政状況及び健全化判断比率'!BR11)</f>
        <v/>
      </c>
      <c r="DH38" s="356"/>
      <c r="DI38" s="225"/>
    </row>
    <row r="39" spans="1:113" ht="32.25" customHeight="1" x14ac:dyDescent="0.2">
      <c r="A39" s="110"/>
      <c r="B39" s="128"/>
      <c r="C39" s="358" t="str">
        <f t="shared" si="5"/>
        <v/>
      </c>
      <c r="D39" s="358"/>
      <c r="E39" s="359" t="str">
        <f>IF('各会計、関係団体の財政状況及び健全化判断比率'!B12="","",'各会計、関係団体の財政状況及び健全化判断比率'!B12)</f>
        <v/>
      </c>
      <c r="F39" s="359"/>
      <c r="G39" s="359"/>
      <c r="H39" s="359"/>
      <c r="I39" s="359"/>
      <c r="J39" s="359"/>
      <c r="K39" s="359"/>
      <c r="L39" s="359"/>
      <c r="M39" s="359"/>
      <c r="N39" s="359"/>
      <c r="O39" s="359"/>
      <c r="P39" s="359"/>
      <c r="Q39" s="359"/>
      <c r="R39" s="359"/>
      <c r="S39" s="359"/>
      <c r="T39" s="110"/>
      <c r="U39" s="358" t="str">
        <f t="shared" si="4"/>
        <v/>
      </c>
      <c r="V39" s="358"/>
      <c r="W39" s="359"/>
      <c r="X39" s="359"/>
      <c r="Y39" s="359"/>
      <c r="Z39" s="359"/>
      <c r="AA39" s="359"/>
      <c r="AB39" s="359"/>
      <c r="AC39" s="359"/>
      <c r="AD39" s="359"/>
      <c r="AE39" s="359"/>
      <c r="AF39" s="359"/>
      <c r="AG39" s="359"/>
      <c r="AH39" s="359"/>
      <c r="AI39" s="359"/>
      <c r="AJ39" s="359"/>
      <c r="AK39" s="359"/>
      <c r="AL39" s="110"/>
      <c r="AM39" s="358" t="str">
        <f t="shared" si="0"/>
        <v/>
      </c>
      <c r="AN39" s="358"/>
      <c r="AO39" s="359"/>
      <c r="AP39" s="359"/>
      <c r="AQ39" s="359"/>
      <c r="AR39" s="359"/>
      <c r="AS39" s="359"/>
      <c r="AT39" s="359"/>
      <c r="AU39" s="359"/>
      <c r="AV39" s="359"/>
      <c r="AW39" s="359"/>
      <c r="AX39" s="359"/>
      <c r="AY39" s="359"/>
      <c r="AZ39" s="359"/>
      <c r="BA39" s="359"/>
      <c r="BB39" s="359"/>
      <c r="BC39" s="359"/>
      <c r="BD39" s="110"/>
      <c r="BE39" s="358" t="str">
        <f t="shared" si="1"/>
        <v/>
      </c>
      <c r="BF39" s="358"/>
      <c r="BG39" s="359"/>
      <c r="BH39" s="359"/>
      <c r="BI39" s="359"/>
      <c r="BJ39" s="359"/>
      <c r="BK39" s="359"/>
      <c r="BL39" s="359"/>
      <c r="BM39" s="359"/>
      <c r="BN39" s="359"/>
      <c r="BO39" s="359"/>
      <c r="BP39" s="359"/>
      <c r="BQ39" s="359"/>
      <c r="BR39" s="359"/>
      <c r="BS39" s="359"/>
      <c r="BT39" s="359"/>
      <c r="BU39" s="359"/>
      <c r="BV39" s="110"/>
      <c r="BW39" s="358">
        <f t="shared" si="2"/>
        <v>14</v>
      </c>
      <c r="BX39" s="358"/>
      <c r="BY39" s="359" t="str">
        <f>IF('各会計、関係団体の財政状況及び健全化判断比率'!B73="","",'各会計、関係団体の財政状況及び健全化判断比率'!B73)</f>
        <v>大阪広域水道企業団
（工業用水道事業会計）</v>
      </c>
      <c r="BZ39" s="359"/>
      <c r="CA39" s="359"/>
      <c r="CB39" s="359"/>
      <c r="CC39" s="359"/>
      <c r="CD39" s="359"/>
      <c r="CE39" s="359"/>
      <c r="CF39" s="359"/>
      <c r="CG39" s="359"/>
      <c r="CH39" s="359"/>
      <c r="CI39" s="359"/>
      <c r="CJ39" s="359"/>
      <c r="CK39" s="359"/>
      <c r="CL39" s="359"/>
      <c r="CM39" s="359"/>
      <c r="CN39" s="110"/>
      <c r="CO39" s="358" t="str">
        <f t="shared" si="3"/>
        <v/>
      </c>
      <c r="CP39" s="358"/>
      <c r="CQ39" s="359" t="str">
        <f>IF('各会計、関係団体の財政状況及び健全化判断比率'!BS12="","",'各会計、関係団体の財政状況及び健全化判断比率'!BS12)</f>
        <v/>
      </c>
      <c r="CR39" s="359"/>
      <c r="CS39" s="359"/>
      <c r="CT39" s="359"/>
      <c r="CU39" s="359"/>
      <c r="CV39" s="359"/>
      <c r="CW39" s="359"/>
      <c r="CX39" s="359"/>
      <c r="CY39" s="359"/>
      <c r="CZ39" s="359"/>
      <c r="DA39" s="359"/>
      <c r="DB39" s="359"/>
      <c r="DC39" s="359"/>
      <c r="DD39" s="359"/>
      <c r="DE39" s="359"/>
      <c r="DG39" s="356" t="str">
        <f>IF('各会計、関係団体の財政状況及び健全化判断比率'!BR12="","",'各会計、関係団体の財政状況及び健全化判断比率'!BR12)</f>
        <v/>
      </c>
      <c r="DH39" s="356"/>
      <c r="DI39" s="225"/>
    </row>
    <row r="40" spans="1:113" ht="32.25" customHeight="1" x14ac:dyDescent="0.2">
      <c r="A40" s="110"/>
      <c r="B40" s="128"/>
      <c r="C40" s="358" t="str">
        <f t="shared" si="5"/>
        <v/>
      </c>
      <c r="D40" s="358"/>
      <c r="E40" s="359" t="str">
        <f>IF('各会計、関係団体の財政状況及び健全化判断比率'!B13="","",'各会計、関係団体の財政状況及び健全化判断比率'!B13)</f>
        <v/>
      </c>
      <c r="F40" s="359"/>
      <c r="G40" s="359"/>
      <c r="H40" s="359"/>
      <c r="I40" s="359"/>
      <c r="J40" s="359"/>
      <c r="K40" s="359"/>
      <c r="L40" s="359"/>
      <c r="M40" s="359"/>
      <c r="N40" s="359"/>
      <c r="O40" s="359"/>
      <c r="P40" s="359"/>
      <c r="Q40" s="359"/>
      <c r="R40" s="359"/>
      <c r="S40" s="359"/>
      <c r="T40" s="110"/>
      <c r="U40" s="358" t="str">
        <f t="shared" si="4"/>
        <v/>
      </c>
      <c r="V40" s="358"/>
      <c r="W40" s="359"/>
      <c r="X40" s="359"/>
      <c r="Y40" s="359"/>
      <c r="Z40" s="359"/>
      <c r="AA40" s="359"/>
      <c r="AB40" s="359"/>
      <c r="AC40" s="359"/>
      <c r="AD40" s="359"/>
      <c r="AE40" s="359"/>
      <c r="AF40" s="359"/>
      <c r="AG40" s="359"/>
      <c r="AH40" s="359"/>
      <c r="AI40" s="359"/>
      <c r="AJ40" s="359"/>
      <c r="AK40" s="359"/>
      <c r="AL40" s="110"/>
      <c r="AM40" s="358" t="str">
        <f t="shared" si="0"/>
        <v/>
      </c>
      <c r="AN40" s="358"/>
      <c r="AO40" s="359"/>
      <c r="AP40" s="359"/>
      <c r="AQ40" s="359"/>
      <c r="AR40" s="359"/>
      <c r="AS40" s="359"/>
      <c r="AT40" s="359"/>
      <c r="AU40" s="359"/>
      <c r="AV40" s="359"/>
      <c r="AW40" s="359"/>
      <c r="AX40" s="359"/>
      <c r="AY40" s="359"/>
      <c r="AZ40" s="359"/>
      <c r="BA40" s="359"/>
      <c r="BB40" s="359"/>
      <c r="BC40" s="359"/>
      <c r="BD40" s="110"/>
      <c r="BE40" s="358" t="str">
        <f t="shared" si="1"/>
        <v/>
      </c>
      <c r="BF40" s="358"/>
      <c r="BG40" s="359"/>
      <c r="BH40" s="359"/>
      <c r="BI40" s="359"/>
      <c r="BJ40" s="359"/>
      <c r="BK40" s="359"/>
      <c r="BL40" s="359"/>
      <c r="BM40" s="359"/>
      <c r="BN40" s="359"/>
      <c r="BO40" s="359"/>
      <c r="BP40" s="359"/>
      <c r="BQ40" s="359"/>
      <c r="BR40" s="359"/>
      <c r="BS40" s="359"/>
      <c r="BT40" s="359"/>
      <c r="BU40" s="359"/>
      <c r="BV40" s="110"/>
      <c r="BW40" s="358" t="str">
        <f t="shared" si="2"/>
        <v/>
      </c>
      <c r="BX40" s="358"/>
      <c r="BY40" s="359" t="str">
        <f>IF('各会計、関係団体の財政状況及び健全化判断比率'!B74="","",'各会計、関係団体の財政状況及び健全化判断比率'!B74)</f>
        <v/>
      </c>
      <c r="BZ40" s="359"/>
      <c r="CA40" s="359"/>
      <c r="CB40" s="359"/>
      <c r="CC40" s="359"/>
      <c r="CD40" s="359"/>
      <c r="CE40" s="359"/>
      <c r="CF40" s="359"/>
      <c r="CG40" s="359"/>
      <c r="CH40" s="359"/>
      <c r="CI40" s="359"/>
      <c r="CJ40" s="359"/>
      <c r="CK40" s="359"/>
      <c r="CL40" s="359"/>
      <c r="CM40" s="359"/>
      <c r="CN40" s="110"/>
      <c r="CO40" s="358" t="str">
        <f t="shared" si="3"/>
        <v/>
      </c>
      <c r="CP40" s="358"/>
      <c r="CQ40" s="359" t="str">
        <f>IF('各会計、関係団体の財政状況及び健全化判断比率'!BS13="","",'各会計、関係団体の財政状況及び健全化判断比率'!BS13)</f>
        <v/>
      </c>
      <c r="CR40" s="359"/>
      <c r="CS40" s="359"/>
      <c r="CT40" s="359"/>
      <c r="CU40" s="359"/>
      <c r="CV40" s="359"/>
      <c r="CW40" s="359"/>
      <c r="CX40" s="359"/>
      <c r="CY40" s="359"/>
      <c r="CZ40" s="359"/>
      <c r="DA40" s="359"/>
      <c r="DB40" s="359"/>
      <c r="DC40" s="359"/>
      <c r="DD40" s="359"/>
      <c r="DE40" s="359"/>
      <c r="DG40" s="356" t="str">
        <f>IF('各会計、関係団体の財政状況及び健全化判断比率'!BR13="","",'各会計、関係団体の財政状況及び健全化判断比率'!BR13)</f>
        <v/>
      </c>
      <c r="DH40" s="356"/>
      <c r="DI40" s="225"/>
    </row>
    <row r="41" spans="1:113" ht="32.25" customHeight="1" x14ac:dyDescent="0.2">
      <c r="A41" s="110"/>
      <c r="B41" s="128"/>
      <c r="C41" s="358" t="str">
        <f t="shared" si="5"/>
        <v/>
      </c>
      <c r="D41" s="358"/>
      <c r="E41" s="359" t="str">
        <f>IF('各会計、関係団体の財政状況及び健全化判断比率'!B14="","",'各会計、関係団体の財政状況及び健全化判断比率'!B14)</f>
        <v/>
      </c>
      <c r="F41" s="359"/>
      <c r="G41" s="359"/>
      <c r="H41" s="359"/>
      <c r="I41" s="359"/>
      <c r="J41" s="359"/>
      <c r="K41" s="359"/>
      <c r="L41" s="359"/>
      <c r="M41" s="359"/>
      <c r="N41" s="359"/>
      <c r="O41" s="359"/>
      <c r="P41" s="359"/>
      <c r="Q41" s="359"/>
      <c r="R41" s="359"/>
      <c r="S41" s="359"/>
      <c r="T41" s="110"/>
      <c r="U41" s="358" t="str">
        <f t="shared" si="4"/>
        <v/>
      </c>
      <c r="V41" s="358"/>
      <c r="W41" s="359"/>
      <c r="X41" s="359"/>
      <c r="Y41" s="359"/>
      <c r="Z41" s="359"/>
      <c r="AA41" s="359"/>
      <c r="AB41" s="359"/>
      <c r="AC41" s="359"/>
      <c r="AD41" s="359"/>
      <c r="AE41" s="359"/>
      <c r="AF41" s="359"/>
      <c r="AG41" s="359"/>
      <c r="AH41" s="359"/>
      <c r="AI41" s="359"/>
      <c r="AJ41" s="359"/>
      <c r="AK41" s="359"/>
      <c r="AL41" s="110"/>
      <c r="AM41" s="358" t="str">
        <f t="shared" si="0"/>
        <v/>
      </c>
      <c r="AN41" s="358"/>
      <c r="AO41" s="359"/>
      <c r="AP41" s="359"/>
      <c r="AQ41" s="359"/>
      <c r="AR41" s="359"/>
      <c r="AS41" s="359"/>
      <c r="AT41" s="359"/>
      <c r="AU41" s="359"/>
      <c r="AV41" s="359"/>
      <c r="AW41" s="359"/>
      <c r="AX41" s="359"/>
      <c r="AY41" s="359"/>
      <c r="AZ41" s="359"/>
      <c r="BA41" s="359"/>
      <c r="BB41" s="359"/>
      <c r="BC41" s="359"/>
      <c r="BD41" s="110"/>
      <c r="BE41" s="358" t="str">
        <f t="shared" si="1"/>
        <v/>
      </c>
      <c r="BF41" s="358"/>
      <c r="BG41" s="359"/>
      <c r="BH41" s="359"/>
      <c r="BI41" s="359"/>
      <c r="BJ41" s="359"/>
      <c r="BK41" s="359"/>
      <c r="BL41" s="359"/>
      <c r="BM41" s="359"/>
      <c r="BN41" s="359"/>
      <c r="BO41" s="359"/>
      <c r="BP41" s="359"/>
      <c r="BQ41" s="359"/>
      <c r="BR41" s="359"/>
      <c r="BS41" s="359"/>
      <c r="BT41" s="359"/>
      <c r="BU41" s="359"/>
      <c r="BV41" s="110"/>
      <c r="BW41" s="358" t="str">
        <f t="shared" si="2"/>
        <v/>
      </c>
      <c r="BX41" s="358"/>
      <c r="BY41" s="359" t="str">
        <f>IF('各会計、関係団体の財政状況及び健全化判断比率'!B75="","",'各会計、関係団体の財政状況及び健全化判断比率'!B75)</f>
        <v/>
      </c>
      <c r="BZ41" s="359"/>
      <c r="CA41" s="359"/>
      <c r="CB41" s="359"/>
      <c r="CC41" s="359"/>
      <c r="CD41" s="359"/>
      <c r="CE41" s="359"/>
      <c r="CF41" s="359"/>
      <c r="CG41" s="359"/>
      <c r="CH41" s="359"/>
      <c r="CI41" s="359"/>
      <c r="CJ41" s="359"/>
      <c r="CK41" s="359"/>
      <c r="CL41" s="359"/>
      <c r="CM41" s="359"/>
      <c r="CN41" s="110"/>
      <c r="CO41" s="358" t="str">
        <f t="shared" si="3"/>
        <v/>
      </c>
      <c r="CP41" s="358"/>
      <c r="CQ41" s="359" t="str">
        <f>IF('各会計、関係団体の財政状況及び健全化判断比率'!BS14="","",'各会計、関係団体の財政状況及び健全化判断比率'!BS14)</f>
        <v/>
      </c>
      <c r="CR41" s="359"/>
      <c r="CS41" s="359"/>
      <c r="CT41" s="359"/>
      <c r="CU41" s="359"/>
      <c r="CV41" s="359"/>
      <c r="CW41" s="359"/>
      <c r="CX41" s="359"/>
      <c r="CY41" s="359"/>
      <c r="CZ41" s="359"/>
      <c r="DA41" s="359"/>
      <c r="DB41" s="359"/>
      <c r="DC41" s="359"/>
      <c r="DD41" s="359"/>
      <c r="DE41" s="359"/>
      <c r="DG41" s="356" t="str">
        <f>IF('各会計、関係団体の財政状況及び健全化判断比率'!BR14="","",'各会計、関係団体の財政状況及び健全化判断比率'!BR14)</f>
        <v/>
      </c>
      <c r="DH41" s="356"/>
      <c r="DI41" s="225"/>
    </row>
    <row r="42" spans="1:113" ht="32.25" customHeight="1" x14ac:dyDescent="0.2">
      <c r="B42" s="128"/>
      <c r="C42" s="358" t="str">
        <f t="shared" si="5"/>
        <v/>
      </c>
      <c r="D42" s="358"/>
      <c r="E42" s="359" t="str">
        <f>IF('各会計、関係団体の財政状況及び健全化判断比率'!B15="","",'各会計、関係団体の財政状況及び健全化判断比率'!B15)</f>
        <v/>
      </c>
      <c r="F42" s="359"/>
      <c r="G42" s="359"/>
      <c r="H42" s="359"/>
      <c r="I42" s="359"/>
      <c r="J42" s="359"/>
      <c r="K42" s="359"/>
      <c r="L42" s="359"/>
      <c r="M42" s="359"/>
      <c r="N42" s="359"/>
      <c r="O42" s="359"/>
      <c r="P42" s="359"/>
      <c r="Q42" s="359"/>
      <c r="R42" s="359"/>
      <c r="S42" s="359"/>
      <c r="T42" s="110"/>
      <c r="U42" s="358" t="str">
        <f t="shared" si="4"/>
        <v/>
      </c>
      <c r="V42" s="358"/>
      <c r="W42" s="359"/>
      <c r="X42" s="359"/>
      <c r="Y42" s="359"/>
      <c r="Z42" s="359"/>
      <c r="AA42" s="359"/>
      <c r="AB42" s="359"/>
      <c r="AC42" s="359"/>
      <c r="AD42" s="359"/>
      <c r="AE42" s="359"/>
      <c r="AF42" s="359"/>
      <c r="AG42" s="359"/>
      <c r="AH42" s="359"/>
      <c r="AI42" s="359"/>
      <c r="AJ42" s="359"/>
      <c r="AK42" s="359"/>
      <c r="AL42" s="110"/>
      <c r="AM42" s="358" t="str">
        <f t="shared" si="0"/>
        <v/>
      </c>
      <c r="AN42" s="358"/>
      <c r="AO42" s="359"/>
      <c r="AP42" s="359"/>
      <c r="AQ42" s="359"/>
      <c r="AR42" s="359"/>
      <c r="AS42" s="359"/>
      <c r="AT42" s="359"/>
      <c r="AU42" s="359"/>
      <c r="AV42" s="359"/>
      <c r="AW42" s="359"/>
      <c r="AX42" s="359"/>
      <c r="AY42" s="359"/>
      <c r="AZ42" s="359"/>
      <c r="BA42" s="359"/>
      <c r="BB42" s="359"/>
      <c r="BC42" s="359"/>
      <c r="BD42" s="110"/>
      <c r="BE42" s="358" t="str">
        <f t="shared" si="1"/>
        <v/>
      </c>
      <c r="BF42" s="358"/>
      <c r="BG42" s="359"/>
      <c r="BH42" s="359"/>
      <c r="BI42" s="359"/>
      <c r="BJ42" s="359"/>
      <c r="BK42" s="359"/>
      <c r="BL42" s="359"/>
      <c r="BM42" s="359"/>
      <c r="BN42" s="359"/>
      <c r="BO42" s="359"/>
      <c r="BP42" s="359"/>
      <c r="BQ42" s="359"/>
      <c r="BR42" s="359"/>
      <c r="BS42" s="359"/>
      <c r="BT42" s="359"/>
      <c r="BU42" s="359"/>
      <c r="BV42" s="110"/>
      <c r="BW42" s="358" t="str">
        <f t="shared" si="2"/>
        <v/>
      </c>
      <c r="BX42" s="358"/>
      <c r="BY42" s="359" t="str">
        <f>IF('各会計、関係団体の財政状況及び健全化判断比率'!B76="","",'各会計、関係団体の財政状況及び健全化判断比率'!B76)</f>
        <v/>
      </c>
      <c r="BZ42" s="359"/>
      <c r="CA42" s="359"/>
      <c r="CB42" s="359"/>
      <c r="CC42" s="359"/>
      <c r="CD42" s="359"/>
      <c r="CE42" s="359"/>
      <c r="CF42" s="359"/>
      <c r="CG42" s="359"/>
      <c r="CH42" s="359"/>
      <c r="CI42" s="359"/>
      <c r="CJ42" s="359"/>
      <c r="CK42" s="359"/>
      <c r="CL42" s="359"/>
      <c r="CM42" s="359"/>
      <c r="CN42" s="110"/>
      <c r="CO42" s="358" t="str">
        <f t="shared" si="3"/>
        <v/>
      </c>
      <c r="CP42" s="358"/>
      <c r="CQ42" s="359" t="str">
        <f>IF('各会計、関係団体の財政状況及び健全化判断比率'!BS15="","",'各会計、関係団体の財政状況及び健全化判断比率'!BS15)</f>
        <v/>
      </c>
      <c r="CR42" s="359"/>
      <c r="CS42" s="359"/>
      <c r="CT42" s="359"/>
      <c r="CU42" s="359"/>
      <c r="CV42" s="359"/>
      <c r="CW42" s="359"/>
      <c r="CX42" s="359"/>
      <c r="CY42" s="359"/>
      <c r="CZ42" s="359"/>
      <c r="DA42" s="359"/>
      <c r="DB42" s="359"/>
      <c r="DC42" s="359"/>
      <c r="DD42" s="359"/>
      <c r="DE42" s="359"/>
      <c r="DG42" s="356" t="str">
        <f>IF('各会計、関係団体の財政状況及び健全化判断比率'!BR15="","",'各会計、関係団体の財政状況及び健全化判断比率'!BR15)</f>
        <v/>
      </c>
      <c r="DH42" s="356"/>
      <c r="DI42" s="225"/>
    </row>
    <row r="43" spans="1:113" ht="32.25" customHeight="1" x14ac:dyDescent="0.2">
      <c r="B43" s="128"/>
      <c r="C43" s="358" t="str">
        <f t="shared" si="5"/>
        <v/>
      </c>
      <c r="D43" s="358"/>
      <c r="E43" s="359" t="str">
        <f>IF('各会計、関係団体の財政状況及び健全化判断比率'!B16="","",'各会計、関係団体の財政状況及び健全化判断比率'!B16)</f>
        <v/>
      </c>
      <c r="F43" s="359"/>
      <c r="G43" s="359"/>
      <c r="H43" s="359"/>
      <c r="I43" s="359"/>
      <c r="J43" s="359"/>
      <c r="K43" s="359"/>
      <c r="L43" s="359"/>
      <c r="M43" s="359"/>
      <c r="N43" s="359"/>
      <c r="O43" s="359"/>
      <c r="P43" s="359"/>
      <c r="Q43" s="359"/>
      <c r="R43" s="359"/>
      <c r="S43" s="359"/>
      <c r="T43" s="110"/>
      <c r="U43" s="358" t="str">
        <f t="shared" si="4"/>
        <v/>
      </c>
      <c r="V43" s="358"/>
      <c r="W43" s="359"/>
      <c r="X43" s="359"/>
      <c r="Y43" s="359"/>
      <c r="Z43" s="359"/>
      <c r="AA43" s="359"/>
      <c r="AB43" s="359"/>
      <c r="AC43" s="359"/>
      <c r="AD43" s="359"/>
      <c r="AE43" s="359"/>
      <c r="AF43" s="359"/>
      <c r="AG43" s="359"/>
      <c r="AH43" s="359"/>
      <c r="AI43" s="359"/>
      <c r="AJ43" s="359"/>
      <c r="AK43" s="359"/>
      <c r="AL43" s="110"/>
      <c r="AM43" s="358" t="str">
        <f t="shared" si="0"/>
        <v/>
      </c>
      <c r="AN43" s="358"/>
      <c r="AO43" s="359"/>
      <c r="AP43" s="359"/>
      <c r="AQ43" s="359"/>
      <c r="AR43" s="359"/>
      <c r="AS43" s="359"/>
      <c r="AT43" s="359"/>
      <c r="AU43" s="359"/>
      <c r="AV43" s="359"/>
      <c r="AW43" s="359"/>
      <c r="AX43" s="359"/>
      <c r="AY43" s="359"/>
      <c r="AZ43" s="359"/>
      <c r="BA43" s="359"/>
      <c r="BB43" s="359"/>
      <c r="BC43" s="359"/>
      <c r="BD43" s="110"/>
      <c r="BE43" s="358" t="str">
        <f t="shared" si="1"/>
        <v/>
      </c>
      <c r="BF43" s="358"/>
      <c r="BG43" s="359"/>
      <c r="BH43" s="359"/>
      <c r="BI43" s="359"/>
      <c r="BJ43" s="359"/>
      <c r="BK43" s="359"/>
      <c r="BL43" s="359"/>
      <c r="BM43" s="359"/>
      <c r="BN43" s="359"/>
      <c r="BO43" s="359"/>
      <c r="BP43" s="359"/>
      <c r="BQ43" s="359"/>
      <c r="BR43" s="359"/>
      <c r="BS43" s="359"/>
      <c r="BT43" s="359"/>
      <c r="BU43" s="359"/>
      <c r="BV43" s="110"/>
      <c r="BW43" s="358" t="str">
        <f t="shared" si="2"/>
        <v/>
      </c>
      <c r="BX43" s="358"/>
      <c r="BY43" s="359" t="str">
        <f>IF('各会計、関係団体の財政状況及び健全化判断比率'!B77="","",'各会計、関係団体の財政状況及び健全化判断比率'!B77)</f>
        <v/>
      </c>
      <c r="BZ43" s="359"/>
      <c r="CA43" s="359"/>
      <c r="CB43" s="359"/>
      <c r="CC43" s="359"/>
      <c r="CD43" s="359"/>
      <c r="CE43" s="359"/>
      <c r="CF43" s="359"/>
      <c r="CG43" s="359"/>
      <c r="CH43" s="359"/>
      <c r="CI43" s="359"/>
      <c r="CJ43" s="359"/>
      <c r="CK43" s="359"/>
      <c r="CL43" s="359"/>
      <c r="CM43" s="359"/>
      <c r="CN43" s="110"/>
      <c r="CO43" s="358" t="str">
        <f t="shared" si="3"/>
        <v/>
      </c>
      <c r="CP43" s="358"/>
      <c r="CQ43" s="359" t="str">
        <f>IF('各会計、関係団体の財政状況及び健全化判断比率'!BS16="","",'各会計、関係団体の財政状況及び健全化判断比率'!BS16)</f>
        <v/>
      </c>
      <c r="CR43" s="359"/>
      <c r="CS43" s="359"/>
      <c r="CT43" s="359"/>
      <c r="CU43" s="359"/>
      <c r="CV43" s="359"/>
      <c r="CW43" s="359"/>
      <c r="CX43" s="359"/>
      <c r="CY43" s="359"/>
      <c r="CZ43" s="359"/>
      <c r="DA43" s="359"/>
      <c r="DB43" s="359"/>
      <c r="DC43" s="359"/>
      <c r="DD43" s="359"/>
      <c r="DE43" s="359"/>
      <c r="DG43" s="356" t="str">
        <f>IF('各会計、関係団体の財政状況及び健全化判断比率'!BR16="","",'各会計、関係団体の財政状況及び健全化判断比率'!BR16)</f>
        <v/>
      </c>
      <c r="DH43" s="356"/>
      <c r="DI43" s="225"/>
    </row>
    <row r="44" spans="1:113" ht="13.5" customHeight="1" thickBot="1" x14ac:dyDescent="0.25">
      <c r="B44" s="129"/>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1"/>
    </row>
    <row r="45" spans="1:113" x14ac:dyDescent="0.2"/>
    <row r="46" spans="1:113" x14ac:dyDescent="0.2">
      <c r="B46" s="219" t="s">
        <v>197</v>
      </c>
      <c r="E46" s="355" t="s">
        <v>198</v>
      </c>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55"/>
      <c r="DA46" s="355"/>
      <c r="DB46" s="355"/>
      <c r="DC46" s="355"/>
      <c r="DD46" s="355"/>
      <c r="DE46" s="355"/>
      <c r="DF46" s="355"/>
      <c r="DG46" s="355"/>
      <c r="DH46" s="355"/>
      <c r="DI46" s="355"/>
    </row>
    <row r="47" spans="1:113" x14ac:dyDescent="0.2">
      <c r="E47" s="355" t="s">
        <v>199</v>
      </c>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55"/>
      <c r="BM47" s="355"/>
      <c r="BN47" s="355"/>
      <c r="BO47" s="355"/>
      <c r="BP47" s="355"/>
      <c r="BQ47" s="355"/>
      <c r="BR47" s="355"/>
      <c r="BS47" s="355"/>
      <c r="BT47" s="355"/>
      <c r="BU47" s="355"/>
      <c r="BV47" s="355"/>
      <c r="BW47" s="355"/>
      <c r="BX47" s="355"/>
      <c r="BY47" s="355"/>
      <c r="BZ47" s="355"/>
      <c r="CA47" s="355"/>
      <c r="CB47" s="355"/>
      <c r="CC47" s="355"/>
      <c r="CD47" s="355"/>
      <c r="CE47" s="355"/>
      <c r="CF47" s="355"/>
      <c r="CG47" s="355"/>
      <c r="CH47" s="355"/>
      <c r="CI47" s="355"/>
      <c r="CJ47" s="355"/>
      <c r="CK47" s="355"/>
      <c r="CL47" s="355"/>
      <c r="CM47" s="355"/>
      <c r="CN47" s="355"/>
      <c r="CO47" s="355"/>
      <c r="CP47" s="355"/>
      <c r="CQ47" s="355"/>
      <c r="CR47" s="355"/>
      <c r="CS47" s="355"/>
      <c r="CT47" s="355"/>
      <c r="CU47" s="355"/>
      <c r="CV47" s="355"/>
      <c r="CW47" s="355"/>
      <c r="CX47" s="355"/>
      <c r="CY47" s="355"/>
      <c r="CZ47" s="355"/>
      <c r="DA47" s="355"/>
      <c r="DB47" s="355"/>
      <c r="DC47" s="355"/>
      <c r="DD47" s="355"/>
      <c r="DE47" s="355"/>
      <c r="DF47" s="355"/>
      <c r="DG47" s="355"/>
      <c r="DH47" s="355"/>
      <c r="DI47" s="355"/>
    </row>
    <row r="48" spans="1:113" x14ac:dyDescent="0.2">
      <c r="E48" s="355" t="s">
        <v>200</v>
      </c>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c r="BW48" s="355"/>
      <c r="BX48" s="355"/>
      <c r="BY48" s="355"/>
      <c r="BZ48" s="355"/>
      <c r="CA48" s="355"/>
      <c r="CB48" s="355"/>
      <c r="CC48" s="355"/>
      <c r="CD48" s="355"/>
      <c r="CE48" s="355"/>
      <c r="CF48" s="355"/>
      <c r="CG48" s="355"/>
      <c r="CH48" s="355"/>
      <c r="CI48" s="355"/>
      <c r="CJ48" s="355"/>
      <c r="CK48" s="355"/>
      <c r="CL48" s="355"/>
      <c r="CM48" s="355"/>
      <c r="CN48" s="355"/>
      <c r="CO48" s="355"/>
      <c r="CP48" s="355"/>
      <c r="CQ48" s="355"/>
      <c r="CR48" s="355"/>
      <c r="CS48" s="355"/>
      <c r="CT48" s="355"/>
      <c r="CU48" s="355"/>
      <c r="CV48" s="355"/>
      <c r="CW48" s="355"/>
      <c r="CX48" s="355"/>
      <c r="CY48" s="355"/>
      <c r="CZ48" s="355"/>
      <c r="DA48" s="355"/>
      <c r="DB48" s="355"/>
      <c r="DC48" s="355"/>
      <c r="DD48" s="355"/>
      <c r="DE48" s="355"/>
      <c r="DF48" s="355"/>
      <c r="DG48" s="355"/>
      <c r="DH48" s="355"/>
      <c r="DI48" s="355"/>
    </row>
    <row r="49" spans="5:113" x14ac:dyDescent="0.2">
      <c r="E49" s="357" t="s">
        <v>201</v>
      </c>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357"/>
      <c r="BM49" s="357"/>
      <c r="BN49" s="357"/>
      <c r="BO49" s="357"/>
      <c r="BP49" s="357"/>
      <c r="BQ49" s="357"/>
      <c r="BR49" s="357"/>
      <c r="BS49" s="357"/>
      <c r="BT49" s="357"/>
      <c r="BU49" s="357"/>
      <c r="BV49" s="357"/>
      <c r="BW49" s="357"/>
      <c r="BX49" s="357"/>
      <c r="BY49" s="357"/>
      <c r="BZ49" s="357"/>
      <c r="CA49" s="357"/>
      <c r="CB49" s="357"/>
      <c r="CC49" s="357"/>
      <c r="CD49" s="357"/>
      <c r="CE49" s="357"/>
      <c r="CF49" s="357"/>
      <c r="CG49" s="357"/>
      <c r="CH49" s="357"/>
      <c r="CI49" s="357"/>
      <c r="CJ49" s="357"/>
      <c r="CK49" s="357"/>
      <c r="CL49" s="357"/>
      <c r="CM49" s="357"/>
      <c r="CN49" s="357"/>
      <c r="CO49" s="357"/>
      <c r="CP49" s="357"/>
      <c r="CQ49" s="357"/>
      <c r="CR49" s="357"/>
      <c r="CS49" s="357"/>
      <c r="CT49" s="357"/>
      <c r="CU49" s="357"/>
      <c r="CV49" s="357"/>
      <c r="CW49" s="357"/>
      <c r="CX49" s="357"/>
      <c r="CY49" s="357"/>
      <c r="CZ49" s="357"/>
      <c r="DA49" s="357"/>
      <c r="DB49" s="357"/>
      <c r="DC49" s="357"/>
      <c r="DD49" s="357"/>
      <c r="DE49" s="357"/>
      <c r="DF49" s="357"/>
      <c r="DG49" s="357"/>
      <c r="DH49" s="357"/>
      <c r="DI49" s="357"/>
    </row>
    <row r="50" spans="5:113" x14ac:dyDescent="0.2">
      <c r="E50" s="355" t="s">
        <v>202</v>
      </c>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c r="BW50" s="355"/>
      <c r="BX50" s="355"/>
      <c r="BY50" s="355"/>
      <c r="BZ50" s="355"/>
      <c r="CA50" s="355"/>
      <c r="CB50" s="355"/>
      <c r="CC50" s="355"/>
      <c r="CD50" s="355"/>
      <c r="CE50" s="355"/>
      <c r="CF50" s="355"/>
      <c r="CG50" s="355"/>
      <c r="CH50" s="355"/>
      <c r="CI50" s="355"/>
      <c r="CJ50" s="355"/>
      <c r="CK50" s="355"/>
      <c r="CL50" s="355"/>
      <c r="CM50" s="355"/>
      <c r="CN50" s="355"/>
      <c r="CO50" s="355"/>
      <c r="CP50" s="355"/>
      <c r="CQ50" s="355"/>
      <c r="CR50" s="355"/>
      <c r="CS50" s="355"/>
      <c r="CT50" s="355"/>
      <c r="CU50" s="355"/>
      <c r="CV50" s="355"/>
      <c r="CW50" s="355"/>
      <c r="CX50" s="355"/>
      <c r="CY50" s="355"/>
      <c r="CZ50" s="355"/>
      <c r="DA50" s="355"/>
      <c r="DB50" s="355"/>
      <c r="DC50" s="355"/>
      <c r="DD50" s="355"/>
      <c r="DE50" s="355"/>
      <c r="DF50" s="355"/>
      <c r="DG50" s="355"/>
      <c r="DH50" s="355"/>
      <c r="DI50" s="355"/>
    </row>
    <row r="51" spans="5:113" x14ac:dyDescent="0.2">
      <c r="E51" s="355" t="s">
        <v>203</v>
      </c>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c r="BW51" s="355"/>
      <c r="BX51" s="355"/>
      <c r="BY51" s="355"/>
      <c r="BZ51" s="355"/>
      <c r="CA51" s="355"/>
      <c r="CB51" s="355"/>
      <c r="CC51" s="355"/>
      <c r="CD51" s="355"/>
      <c r="CE51" s="355"/>
      <c r="CF51" s="355"/>
      <c r="CG51" s="355"/>
      <c r="CH51" s="355"/>
      <c r="CI51" s="355"/>
      <c r="CJ51" s="355"/>
      <c r="CK51" s="355"/>
      <c r="CL51" s="355"/>
      <c r="CM51" s="355"/>
      <c r="CN51" s="355"/>
      <c r="CO51" s="355"/>
      <c r="CP51" s="355"/>
      <c r="CQ51" s="355"/>
      <c r="CR51" s="355"/>
      <c r="CS51" s="355"/>
      <c r="CT51" s="355"/>
      <c r="CU51" s="355"/>
      <c r="CV51" s="355"/>
      <c r="CW51" s="355"/>
      <c r="CX51" s="355"/>
      <c r="CY51" s="355"/>
      <c r="CZ51" s="355"/>
      <c r="DA51" s="355"/>
      <c r="DB51" s="355"/>
      <c r="DC51" s="355"/>
      <c r="DD51" s="355"/>
      <c r="DE51" s="355"/>
      <c r="DF51" s="355"/>
      <c r="DG51" s="355"/>
      <c r="DH51" s="355"/>
      <c r="DI51" s="355"/>
    </row>
    <row r="52" spans="5:113" x14ac:dyDescent="0.2">
      <c r="E52" s="355" t="s">
        <v>204</v>
      </c>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c r="CO52" s="355"/>
      <c r="CP52" s="355"/>
      <c r="CQ52" s="355"/>
      <c r="CR52" s="355"/>
      <c r="CS52" s="355"/>
      <c r="CT52" s="355"/>
      <c r="CU52" s="355"/>
      <c r="CV52" s="355"/>
      <c r="CW52" s="355"/>
      <c r="CX52" s="355"/>
      <c r="CY52" s="355"/>
      <c r="CZ52" s="355"/>
      <c r="DA52" s="355"/>
      <c r="DB52" s="355"/>
      <c r="DC52" s="355"/>
      <c r="DD52" s="355"/>
      <c r="DE52" s="355"/>
      <c r="DF52" s="355"/>
      <c r="DG52" s="355"/>
      <c r="DH52" s="355"/>
      <c r="DI52" s="355"/>
    </row>
    <row r="53" spans="5:113" x14ac:dyDescent="0.2">
      <c r="E53" s="355" t="s">
        <v>205</v>
      </c>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355"/>
      <c r="BI53" s="355"/>
      <c r="BJ53" s="355"/>
      <c r="BK53" s="355"/>
      <c r="BL53" s="355"/>
      <c r="BM53" s="355"/>
      <c r="BN53" s="355"/>
      <c r="BO53" s="355"/>
      <c r="BP53" s="355"/>
      <c r="BQ53" s="355"/>
      <c r="BR53" s="355"/>
      <c r="BS53" s="355"/>
      <c r="BT53" s="355"/>
      <c r="BU53" s="355"/>
      <c r="BV53" s="355"/>
      <c r="BW53" s="355"/>
      <c r="BX53" s="355"/>
      <c r="BY53" s="355"/>
      <c r="BZ53" s="355"/>
      <c r="CA53" s="355"/>
      <c r="CB53" s="355"/>
      <c r="CC53" s="355"/>
      <c r="CD53" s="355"/>
      <c r="CE53" s="355"/>
      <c r="CF53" s="355"/>
      <c r="CG53" s="355"/>
      <c r="CH53" s="355"/>
      <c r="CI53" s="355"/>
      <c r="CJ53" s="355"/>
      <c r="CK53" s="355"/>
      <c r="CL53" s="355"/>
      <c r="CM53" s="355"/>
      <c r="CN53" s="355"/>
      <c r="CO53" s="355"/>
      <c r="CP53" s="355"/>
      <c r="CQ53" s="355"/>
      <c r="CR53" s="355"/>
      <c r="CS53" s="355"/>
      <c r="CT53" s="355"/>
      <c r="CU53" s="355"/>
      <c r="CV53" s="355"/>
      <c r="CW53" s="355"/>
      <c r="CX53" s="355"/>
      <c r="CY53" s="355"/>
      <c r="CZ53" s="355"/>
      <c r="DA53" s="355"/>
      <c r="DB53" s="355"/>
      <c r="DC53" s="355"/>
      <c r="DD53" s="355"/>
      <c r="DE53" s="355"/>
      <c r="DF53" s="355"/>
      <c r="DG53" s="355"/>
      <c r="DH53" s="355"/>
      <c r="DI53" s="355"/>
    </row>
    <row r="54" spans="5:113" x14ac:dyDescent="0.2"/>
    <row r="55" spans="5:113" x14ac:dyDescent="0.2"/>
    <row r="56" spans="5:113" x14ac:dyDescent="0.2"/>
  </sheetData>
  <sheetProtection algorithmName="SHA-512" hashValue="5L9udefeNpTY3ATAPEtSJMVGw6mNmW7ZKYZsnGoZE4owcQBxg1rcQw3+gOb5XouUK2a/aZM+ZvSVGeWxCuqLOQ==" saltValue="IJvMJFRCdAfgJLdF63r/8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B8C7E-3AA4-4220-A9E3-FC7FBF4EBD62}">
  <sheetPr>
    <pageSetUpPr fitToPage="1"/>
  </sheetPr>
  <dimension ref="A1:P45"/>
  <sheetViews>
    <sheetView showGridLines="0" zoomScaleSheetLayoutView="100" workbookViewId="0"/>
  </sheetViews>
  <sheetFormatPr defaultColWidth="0" defaultRowHeight="13.5"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532</v>
      </c>
      <c r="G33" s="17" t="s">
        <v>533</v>
      </c>
      <c r="H33" s="17" t="s">
        <v>534</v>
      </c>
      <c r="I33" s="17" t="s">
        <v>535</v>
      </c>
      <c r="J33" s="18" t="s">
        <v>536</v>
      </c>
      <c r="K33" s="10"/>
      <c r="L33" s="10"/>
      <c r="M33" s="10"/>
      <c r="N33" s="10"/>
      <c r="O33" s="10"/>
      <c r="P33" s="10"/>
    </row>
    <row r="34" spans="1:16" ht="39" customHeight="1" x14ac:dyDescent="0.2">
      <c r="A34" s="10"/>
      <c r="B34" s="299"/>
      <c r="C34" s="1140" t="s">
        <v>539</v>
      </c>
      <c r="D34" s="1140"/>
      <c r="E34" s="1141"/>
      <c r="F34" s="300">
        <v>25.18</v>
      </c>
      <c r="G34" s="301">
        <v>26.88</v>
      </c>
      <c r="H34" s="301">
        <v>26.37</v>
      </c>
      <c r="I34" s="301">
        <v>25.27</v>
      </c>
      <c r="J34" s="302">
        <v>26.28</v>
      </c>
      <c r="K34" s="10"/>
      <c r="L34" s="10"/>
      <c r="M34" s="10"/>
      <c r="N34" s="10"/>
      <c r="O34" s="10"/>
      <c r="P34" s="10"/>
    </row>
    <row r="35" spans="1:16" ht="39" customHeight="1" x14ac:dyDescent="0.2">
      <c r="A35" s="10"/>
      <c r="B35" s="303"/>
      <c r="C35" s="1136" t="s">
        <v>540</v>
      </c>
      <c r="D35" s="1136"/>
      <c r="E35" s="1137"/>
      <c r="F35" s="304">
        <v>4.46</v>
      </c>
      <c r="G35" s="305">
        <v>4.6399999999999997</v>
      </c>
      <c r="H35" s="305">
        <v>4.87</v>
      </c>
      <c r="I35" s="305">
        <v>8.3699999999999992</v>
      </c>
      <c r="J35" s="306">
        <v>5.85</v>
      </c>
      <c r="K35" s="10"/>
      <c r="L35" s="10"/>
      <c r="M35" s="10"/>
      <c r="N35" s="10"/>
      <c r="O35" s="10"/>
      <c r="P35" s="10"/>
    </row>
    <row r="36" spans="1:16" ht="39" customHeight="1" x14ac:dyDescent="0.2">
      <c r="A36" s="10"/>
      <c r="B36" s="303"/>
      <c r="C36" s="1136" t="s">
        <v>541</v>
      </c>
      <c r="D36" s="1136"/>
      <c r="E36" s="1137"/>
      <c r="F36" s="304">
        <v>3.36</v>
      </c>
      <c r="G36" s="305">
        <v>3.74</v>
      </c>
      <c r="H36" s="305">
        <v>4.3099999999999996</v>
      </c>
      <c r="I36" s="305">
        <v>3.95</v>
      </c>
      <c r="J36" s="306">
        <v>3.41</v>
      </c>
      <c r="K36" s="10"/>
      <c r="L36" s="10"/>
      <c r="M36" s="10"/>
      <c r="N36" s="10"/>
      <c r="O36" s="10"/>
      <c r="P36" s="10"/>
    </row>
    <row r="37" spans="1:16" ht="39" customHeight="1" x14ac:dyDescent="0.2">
      <c r="A37" s="10"/>
      <c r="B37" s="303"/>
      <c r="C37" s="1136" t="s">
        <v>542</v>
      </c>
      <c r="D37" s="1136"/>
      <c r="E37" s="1137"/>
      <c r="F37" s="304">
        <v>0.22</v>
      </c>
      <c r="G37" s="305">
        <v>0.27</v>
      </c>
      <c r="H37" s="305">
        <v>0.34</v>
      </c>
      <c r="I37" s="305">
        <v>0.12</v>
      </c>
      <c r="J37" s="306">
        <v>0.47</v>
      </c>
      <c r="K37" s="10"/>
      <c r="L37" s="10"/>
      <c r="M37" s="10"/>
      <c r="N37" s="10"/>
      <c r="O37" s="10"/>
      <c r="P37" s="10"/>
    </row>
    <row r="38" spans="1:16" ht="39" customHeight="1" x14ac:dyDescent="0.2">
      <c r="A38" s="10"/>
      <c r="B38" s="303"/>
      <c r="C38" s="1136" t="s">
        <v>543</v>
      </c>
      <c r="D38" s="1136"/>
      <c r="E38" s="1137"/>
      <c r="F38" s="304">
        <v>0.38</v>
      </c>
      <c r="G38" s="305">
        <v>0.35</v>
      </c>
      <c r="H38" s="305">
        <v>0.2</v>
      </c>
      <c r="I38" s="305">
        <v>0.28999999999999998</v>
      </c>
      <c r="J38" s="306">
        <v>0.44</v>
      </c>
      <c r="K38" s="10"/>
      <c r="L38" s="10"/>
      <c r="M38" s="10"/>
      <c r="N38" s="10"/>
      <c r="O38" s="10"/>
      <c r="P38" s="10"/>
    </row>
    <row r="39" spans="1:16" ht="39" customHeight="1" x14ac:dyDescent="0.2">
      <c r="A39" s="10"/>
      <c r="B39" s="303"/>
      <c r="C39" s="1136" t="s">
        <v>544</v>
      </c>
      <c r="D39" s="1136"/>
      <c r="E39" s="1137"/>
      <c r="F39" s="304">
        <v>0.65</v>
      </c>
      <c r="G39" s="305">
        <v>0.38</v>
      </c>
      <c r="H39" s="305">
        <v>0.61</v>
      </c>
      <c r="I39" s="305">
        <v>0.31</v>
      </c>
      <c r="J39" s="306">
        <v>0.35</v>
      </c>
      <c r="K39" s="10"/>
      <c r="L39" s="10"/>
      <c r="M39" s="10"/>
      <c r="N39" s="10"/>
      <c r="O39" s="10"/>
      <c r="P39" s="10"/>
    </row>
    <row r="40" spans="1:16" ht="39" customHeight="1" x14ac:dyDescent="0.2">
      <c r="A40" s="10"/>
      <c r="B40" s="303"/>
      <c r="C40" s="1136" t="s">
        <v>545</v>
      </c>
      <c r="D40" s="1136"/>
      <c r="E40" s="1137"/>
      <c r="F40" s="304">
        <v>0.08</v>
      </c>
      <c r="G40" s="305">
        <v>0.09</v>
      </c>
      <c r="H40" s="305">
        <v>0.1</v>
      </c>
      <c r="I40" s="305">
        <v>0.14000000000000001</v>
      </c>
      <c r="J40" s="306">
        <v>0.3</v>
      </c>
      <c r="K40" s="10"/>
      <c r="L40" s="10"/>
      <c r="M40" s="10"/>
      <c r="N40" s="10"/>
      <c r="O40" s="10"/>
      <c r="P40" s="10"/>
    </row>
    <row r="41" spans="1:16" ht="39" customHeight="1" x14ac:dyDescent="0.2">
      <c r="A41" s="10"/>
      <c r="B41" s="303"/>
      <c r="C41" s="1136" t="s">
        <v>546</v>
      </c>
      <c r="D41" s="1136"/>
      <c r="E41" s="1137"/>
      <c r="F41" s="304">
        <v>0.01</v>
      </c>
      <c r="G41" s="305">
        <v>0.02</v>
      </c>
      <c r="H41" s="305">
        <v>0.04</v>
      </c>
      <c r="I41" s="305">
        <v>0.01</v>
      </c>
      <c r="J41" s="306">
        <v>0.18</v>
      </c>
      <c r="K41" s="10"/>
      <c r="L41" s="10"/>
      <c r="M41" s="10"/>
      <c r="N41" s="10"/>
      <c r="O41" s="10"/>
      <c r="P41" s="10"/>
    </row>
    <row r="42" spans="1:16" ht="39" customHeight="1" x14ac:dyDescent="0.2">
      <c r="A42" s="10"/>
      <c r="B42" s="307"/>
      <c r="C42" s="1136" t="s">
        <v>547</v>
      </c>
      <c r="D42" s="1136"/>
      <c r="E42" s="1137"/>
      <c r="F42" s="304" t="s">
        <v>492</v>
      </c>
      <c r="G42" s="305" t="s">
        <v>492</v>
      </c>
      <c r="H42" s="305" t="s">
        <v>492</v>
      </c>
      <c r="I42" s="305" t="s">
        <v>492</v>
      </c>
      <c r="J42" s="306" t="s">
        <v>492</v>
      </c>
      <c r="K42" s="10"/>
      <c r="L42" s="10"/>
      <c r="M42" s="10"/>
      <c r="N42" s="10"/>
      <c r="O42" s="10"/>
      <c r="P42" s="10"/>
    </row>
    <row r="43" spans="1:16" ht="39" customHeight="1" thickBot="1" x14ac:dyDescent="0.25">
      <c r="A43" s="10"/>
      <c r="B43" s="308"/>
      <c r="C43" s="1138" t="s">
        <v>548</v>
      </c>
      <c r="D43" s="1138"/>
      <c r="E43" s="1139"/>
      <c r="F43" s="309" t="s">
        <v>492</v>
      </c>
      <c r="G43" s="310">
        <v>0</v>
      </c>
      <c r="H43" s="310" t="s">
        <v>492</v>
      </c>
      <c r="I43" s="310" t="s">
        <v>492</v>
      </c>
      <c r="J43" s="311" t="s">
        <v>492</v>
      </c>
      <c r="K43" s="10"/>
      <c r="L43" s="10"/>
      <c r="M43" s="10"/>
      <c r="N43" s="10"/>
      <c r="O43" s="10"/>
      <c r="P43" s="10"/>
    </row>
    <row r="44" spans="1:16" ht="39" customHeight="1" x14ac:dyDescent="0.2">
      <c r="A44" s="10"/>
      <c r="B44" s="312" t="s">
        <v>7</v>
      </c>
      <c r="C44" s="313"/>
      <c r="D44" s="313"/>
      <c r="E44" s="313"/>
      <c r="F44" s="10"/>
      <c r="G44" s="10"/>
      <c r="H44" s="10"/>
      <c r="I44" s="10"/>
      <c r="J44" s="10"/>
      <c r="K44" s="10"/>
      <c r="L44" s="10"/>
      <c r="M44" s="10"/>
      <c r="N44" s="10"/>
      <c r="O44" s="10"/>
      <c r="P44" s="10"/>
    </row>
    <row r="45" spans="1:16" ht="16.2" x14ac:dyDescent="0.2">
      <c r="A45" s="10"/>
      <c r="B45" s="10"/>
      <c r="C45" s="10"/>
      <c r="D45" s="10"/>
      <c r="E45" s="10"/>
      <c r="F45" s="10"/>
      <c r="G45" s="10"/>
      <c r="H45" s="10"/>
      <c r="I45" s="10"/>
      <c r="J45" s="10"/>
      <c r="K45" s="10"/>
      <c r="L45" s="10"/>
      <c r="M45" s="10"/>
      <c r="N45" s="10"/>
      <c r="O45" s="10"/>
      <c r="P45" s="10"/>
    </row>
  </sheetData>
  <sheetProtection algorithmName="SHA-512" hashValue="RsRuQy9frJhz97MGFvk9D0Bkgyi0Hh/WHZKFGllK/qFjAI9LabmX1otAMXZDJ8PKOJK8KP++I286CbQA0JNKbQ==" saltValue="sJu1dlQqgc6//Q4AYdsF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0DBCC-F22A-4BA0-9E93-95D4AE2B3483}">
  <sheetPr>
    <pageSetUpPr fitToPage="1"/>
  </sheetPr>
  <dimension ref="A1:U64"/>
  <sheetViews>
    <sheetView showGridLines="0" zoomScaleSheetLayoutView="55" workbookViewId="0"/>
  </sheetViews>
  <sheetFormatPr defaultColWidth="0" defaultRowHeight="12.6" customHeight="1" zeroHeight="1" x14ac:dyDescent="0.2"/>
  <cols>
    <col min="1" max="1" width="6.6640625" style="20" customWidth="1"/>
    <col min="2" max="3" width="10.88671875" style="20" customWidth="1"/>
    <col min="4" max="4" width="10" style="20" customWidth="1"/>
    <col min="5" max="10" width="11" style="20" customWidth="1"/>
    <col min="11" max="15" width="13.109375" style="20" customWidth="1"/>
    <col min="16" max="21" width="11.44140625" style="20" customWidth="1"/>
    <col min="22" max="16384" width="0" style="20" hidden="1"/>
  </cols>
  <sheetData>
    <row r="1" spans="1:21" ht="13.5" customHeight="1" x14ac:dyDescent="0.2">
      <c r="A1" s="19"/>
      <c r="B1" s="19"/>
      <c r="C1" s="19"/>
      <c r="D1" s="19"/>
      <c r="E1" s="19"/>
      <c r="F1" s="19"/>
      <c r="G1" s="19"/>
      <c r="H1" s="19"/>
      <c r="I1" s="19"/>
      <c r="J1" s="19"/>
      <c r="K1" s="19"/>
      <c r="L1" s="19"/>
      <c r="M1" s="19"/>
      <c r="N1" s="19"/>
      <c r="O1" s="19"/>
      <c r="P1" s="19"/>
      <c r="Q1" s="19"/>
      <c r="R1" s="19"/>
      <c r="S1" s="19"/>
      <c r="T1" s="19"/>
      <c r="U1" s="19"/>
    </row>
    <row r="2" spans="1:21" ht="13.5" customHeight="1" x14ac:dyDescent="0.2">
      <c r="A2" s="19"/>
      <c r="B2" s="19"/>
      <c r="C2" s="19"/>
      <c r="D2" s="19"/>
      <c r="E2" s="19"/>
      <c r="F2" s="19"/>
      <c r="G2" s="19"/>
      <c r="H2" s="19"/>
      <c r="I2" s="19"/>
      <c r="J2" s="19"/>
      <c r="K2" s="19"/>
      <c r="L2" s="19"/>
      <c r="M2" s="19"/>
      <c r="N2" s="19"/>
      <c r="O2" s="19"/>
      <c r="P2" s="19"/>
      <c r="Q2" s="19"/>
      <c r="R2" s="19"/>
      <c r="S2" s="19"/>
      <c r="T2" s="19"/>
      <c r="U2" s="19"/>
    </row>
    <row r="3" spans="1:21" ht="13.5" customHeight="1" x14ac:dyDescent="0.2">
      <c r="A3" s="19"/>
      <c r="B3" s="19"/>
      <c r="C3" s="19"/>
      <c r="D3" s="19"/>
      <c r="E3" s="19"/>
      <c r="F3" s="19"/>
      <c r="G3" s="19"/>
      <c r="H3" s="19"/>
      <c r="I3" s="19"/>
      <c r="J3" s="19"/>
      <c r="K3" s="19"/>
      <c r="L3" s="19"/>
      <c r="M3" s="19"/>
      <c r="N3" s="19"/>
      <c r="O3" s="19"/>
      <c r="P3" s="19"/>
      <c r="Q3" s="19"/>
      <c r="R3" s="19"/>
      <c r="S3" s="19"/>
      <c r="T3" s="19"/>
      <c r="U3" s="19"/>
    </row>
    <row r="4" spans="1:21" ht="13.5" customHeight="1" x14ac:dyDescent="0.2">
      <c r="A4" s="19"/>
      <c r="B4" s="19"/>
      <c r="C4" s="19"/>
      <c r="D4" s="19"/>
      <c r="E4" s="19"/>
      <c r="F4" s="19"/>
      <c r="G4" s="19"/>
      <c r="H4" s="19"/>
      <c r="I4" s="19"/>
      <c r="J4" s="19"/>
      <c r="K4" s="19"/>
      <c r="L4" s="19"/>
      <c r="M4" s="19"/>
      <c r="N4" s="19"/>
      <c r="O4" s="19"/>
      <c r="P4" s="19"/>
      <c r="Q4" s="19"/>
      <c r="R4" s="19"/>
      <c r="S4" s="19"/>
      <c r="T4" s="19"/>
      <c r="U4" s="19"/>
    </row>
    <row r="5" spans="1:21" ht="13.5" customHeight="1" x14ac:dyDescent="0.2">
      <c r="A5" s="19"/>
      <c r="B5" s="19"/>
      <c r="C5" s="19"/>
      <c r="D5" s="19"/>
      <c r="E5" s="19"/>
      <c r="F5" s="19"/>
      <c r="G5" s="19"/>
      <c r="H5" s="19"/>
      <c r="I5" s="19"/>
      <c r="J5" s="19"/>
      <c r="K5" s="19"/>
      <c r="L5" s="19"/>
      <c r="M5" s="19"/>
      <c r="N5" s="19"/>
      <c r="O5" s="19"/>
      <c r="P5" s="19"/>
      <c r="Q5" s="19"/>
      <c r="R5" s="19"/>
      <c r="S5" s="19"/>
      <c r="T5" s="19"/>
      <c r="U5" s="19"/>
    </row>
    <row r="6" spans="1:21" ht="13.5" customHeight="1" x14ac:dyDescent="0.2">
      <c r="A6" s="19"/>
      <c r="B6" s="19"/>
      <c r="C6" s="19"/>
      <c r="D6" s="19"/>
      <c r="E6" s="19"/>
      <c r="F6" s="19"/>
      <c r="G6" s="19"/>
      <c r="H6" s="19"/>
      <c r="I6" s="19"/>
      <c r="J6" s="19"/>
      <c r="K6" s="19"/>
      <c r="L6" s="19"/>
      <c r="M6" s="19"/>
      <c r="N6" s="19"/>
      <c r="O6" s="19"/>
      <c r="P6" s="19"/>
      <c r="Q6" s="19"/>
      <c r="R6" s="19"/>
      <c r="S6" s="19"/>
      <c r="T6" s="19"/>
      <c r="U6" s="19"/>
    </row>
    <row r="7" spans="1:21" ht="13.5" customHeight="1" x14ac:dyDescent="0.2">
      <c r="A7" s="19"/>
      <c r="B7" s="19"/>
      <c r="C7" s="19"/>
      <c r="D7" s="19"/>
      <c r="E7" s="19"/>
      <c r="F7" s="19"/>
      <c r="G7" s="19"/>
      <c r="H7" s="19"/>
      <c r="I7" s="19"/>
      <c r="J7" s="19"/>
      <c r="K7" s="19"/>
      <c r="L7" s="19"/>
      <c r="M7" s="19"/>
      <c r="N7" s="19"/>
      <c r="O7" s="19"/>
      <c r="P7" s="19"/>
      <c r="Q7" s="19"/>
      <c r="R7" s="19"/>
      <c r="S7" s="19"/>
      <c r="T7" s="19"/>
      <c r="U7" s="19"/>
    </row>
    <row r="8" spans="1:21" ht="13.5" customHeight="1" x14ac:dyDescent="0.2">
      <c r="A8" s="19"/>
      <c r="B8" s="19"/>
      <c r="C8" s="19"/>
      <c r="D8" s="19"/>
      <c r="E8" s="19"/>
      <c r="F8" s="19"/>
      <c r="G8" s="19"/>
      <c r="H8" s="19"/>
      <c r="I8" s="19"/>
      <c r="J8" s="19"/>
      <c r="K8" s="19"/>
      <c r="L8" s="19"/>
      <c r="M8" s="19"/>
      <c r="N8" s="19"/>
      <c r="O8" s="19"/>
      <c r="P8" s="19"/>
      <c r="Q8" s="19"/>
      <c r="R8" s="19"/>
      <c r="S8" s="19"/>
      <c r="T8" s="19"/>
      <c r="U8" s="19"/>
    </row>
    <row r="9" spans="1:21" ht="13.5" customHeight="1" x14ac:dyDescent="0.2">
      <c r="A9" s="19"/>
      <c r="B9" s="19"/>
      <c r="C9" s="19"/>
      <c r="D9" s="19"/>
      <c r="E9" s="19"/>
      <c r="F9" s="19"/>
      <c r="G9" s="19"/>
      <c r="H9" s="19"/>
      <c r="I9" s="19"/>
      <c r="J9" s="19"/>
      <c r="K9" s="19"/>
      <c r="L9" s="19"/>
      <c r="M9" s="19"/>
      <c r="N9" s="19"/>
      <c r="O9" s="19"/>
      <c r="P9" s="19"/>
      <c r="Q9" s="19"/>
      <c r="R9" s="19"/>
      <c r="S9" s="19"/>
      <c r="T9" s="19"/>
      <c r="U9" s="19"/>
    </row>
    <row r="10" spans="1:21" ht="13.5" customHeight="1" x14ac:dyDescent="0.2">
      <c r="A10" s="19"/>
      <c r="B10" s="19"/>
      <c r="C10" s="19"/>
      <c r="D10" s="19"/>
      <c r="E10" s="19"/>
      <c r="F10" s="19"/>
      <c r="G10" s="19"/>
      <c r="H10" s="19"/>
      <c r="I10" s="19"/>
      <c r="J10" s="19"/>
      <c r="K10" s="19"/>
      <c r="L10" s="19"/>
      <c r="M10" s="19"/>
      <c r="N10" s="19"/>
      <c r="O10" s="19"/>
      <c r="P10" s="19"/>
      <c r="Q10" s="19"/>
      <c r="R10" s="19"/>
      <c r="S10" s="19"/>
      <c r="T10" s="19"/>
      <c r="U10" s="19"/>
    </row>
    <row r="11" spans="1:21" ht="13.5" customHeight="1" x14ac:dyDescent="0.2">
      <c r="A11" s="19"/>
      <c r="B11" s="19"/>
      <c r="C11" s="19"/>
      <c r="D11" s="19"/>
      <c r="E11" s="19"/>
      <c r="F11" s="19"/>
      <c r="G11" s="19"/>
      <c r="H11" s="19"/>
      <c r="I11" s="19"/>
      <c r="J11" s="19"/>
      <c r="K11" s="19"/>
      <c r="L11" s="19"/>
      <c r="M11" s="19"/>
      <c r="N11" s="19"/>
      <c r="O11" s="19"/>
      <c r="P11" s="19"/>
      <c r="Q11" s="19"/>
      <c r="R11" s="19"/>
      <c r="S11" s="19"/>
      <c r="T11" s="19"/>
      <c r="U11" s="19"/>
    </row>
    <row r="12" spans="1:21" ht="13.5" customHeight="1" x14ac:dyDescent="0.2">
      <c r="A12" s="19"/>
      <c r="B12" s="19"/>
      <c r="C12" s="19"/>
      <c r="D12" s="19"/>
      <c r="E12" s="19"/>
      <c r="F12" s="19"/>
      <c r="G12" s="19"/>
      <c r="H12" s="19"/>
      <c r="I12" s="19"/>
      <c r="J12" s="19"/>
      <c r="K12" s="19"/>
      <c r="L12" s="19"/>
      <c r="M12" s="19"/>
      <c r="N12" s="19"/>
      <c r="O12" s="19"/>
      <c r="P12" s="19"/>
      <c r="Q12" s="19"/>
      <c r="R12" s="19"/>
      <c r="S12" s="19"/>
      <c r="T12" s="19"/>
      <c r="U12" s="19"/>
    </row>
    <row r="13" spans="1:21" ht="13.5" customHeight="1" x14ac:dyDescent="0.2">
      <c r="A13" s="19"/>
      <c r="B13" s="19"/>
      <c r="C13" s="19"/>
      <c r="D13" s="19"/>
      <c r="E13" s="19"/>
      <c r="F13" s="19"/>
      <c r="G13" s="19"/>
      <c r="H13" s="19"/>
      <c r="I13" s="19"/>
      <c r="J13" s="19"/>
      <c r="K13" s="19"/>
      <c r="L13" s="19"/>
      <c r="M13" s="19"/>
      <c r="N13" s="19"/>
      <c r="O13" s="19"/>
      <c r="P13" s="19"/>
      <c r="Q13" s="19"/>
      <c r="R13" s="19"/>
      <c r="S13" s="19"/>
      <c r="T13" s="19"/>
      <c r="U13" s="19"/>
    </row>
    <row r="14" spans="1:21" ht="13.5" customHeight="1" x14ac:dyDescent="0.2">
      <c r="A14" s="19"/>
      <c r="B14" s="19"/>
      <c r="C14" s="19"/>
      <c r="D14" s="19"/>
      <c r="E14" s="19"/>
      <c r="F14" s="19"/>
      <c r="G14" s="19"/>
      <c r="H14" s="19"/>
      <c r="I14" s="19"/>
      <c r="J14" s="19"/>
      <c r="K14" s="19"/>
      <c r="L14" s="19"/>
      <c r="M14" s="19"/>
      <c r="N14" s="19"/>
      <c r="O14" s="19"/>
      <c r="P14" s="19"/>
      <c r="Q14" s="19"/>
      <c r="R14" s="19"/>
      <c r="S14" s="19"/>
      <c r="T14" s="19"/>
      <c r="U14" s="19"/>
    </row>
    <row r="15" spans="1:21" ht="13.5" customHeight="1" x14ac:dyDescent="0.2">
      <c r="A15" s="19"/>
      <c r="B15" s="19"/>
      <c r="C15" s="19"/>
      <c r="D15" s="19"/>
      <c r="E15" s="19"/>
      <c r="F15" s="19"/>
      <c r="G15" s="19"/>
      <c r="H15" s="19"/>
      <c r="I15" s="19"/>
      <c r="J15" s="19"/>
      <c r="K15" s="19"/>
      <c r="L15" s="19"/>
      <c r="M15" s="19"/>
      <c r="N15" s="19"/>
      <c r="O15" s="19"/>
      <c r="P15" s="19"/>
      <c r="Q15" s="19"/>
      <c r="R15" s="19"/>
      <c r="S15" s="19"/>
      <c r="T15" s="19"/>
      <c r="U15" s="19"/>
    </row>
    <row r="16" spans="1:21" ht="13.5" customHeight="1" x14ac:dyDescent="0.2">
      <c r="A16" s="19"/>
      <c r="B16" s="19"/>
      <c r="C16" s="19"/>
      <c r="D16" s="19"/>
      <c r="E16" s="19"/>
      <c r="F16" s="19"/>
      <c r="G16" s="19"/>
      <c r="H16" s="19"/>
      <c r="I16" s="19"/>
      <c r="J16" s="19"/>
      <c r="K16" s="19"/>
      <c r="L16" s="19"/>
      <c r="M16" s="19"/>
      <c r="N16" s="19"/>
      <c r="O16" s="19"/>
      <c r="P16" s="19"/>
      <c r="Q16" s="19"/>
      <c r="R16" s="19"/>
      <c r="S16" s="19"/>
      <c r="T16" s="19"/>
      <c r="U16" s="19"/>
    </row>
    <row r="17" spans="1:21" ht="13.5" customHeight="1" x14ac:dyDescent="0.2">
      <c r="A17" s="19"/>
      <c r="B17" s="19"/>
      <c r="C17" s="19"/>
      <c r="D17" s="19"/>
      <c r="E17" s="19"/>
      <c r="F17" s="19"/>
      <c r="G17" s="19"/>
      <c r="H17" s="19"/>
      <c r="I17" s="19"/>
      <c r="J17" s="19"/>
      <c r="K17" s="19"/>
      <c r="L17" s="19"/>
      <c r="M17" s="19"/>
      <c r="N17" s="19"/>
      <c r="O17" s="19"/>
      <c r="P17" s="19"/>
      <c r="Q17" s="19"/>
      <c r="R17" s="19"/>
      <c r="S17" s="19"/>
      <c r="T17" s="19"/>
      <c r="U17" s="19"/>
    </row>
    <row r="18" spans="1:21" ht="13.5" customHeight="1" x14ac:dyDescent="0.2">
      <c r="A18" s="19"/>
      <c r="B18" s="19"/>
      <c r="C18" s="19"/>
      <c r="D18" s="19"/>
      <c r="E18" s="19"/>
      <c r="F18" s="19"/>
      <c r="G18" s="19"/>
      <c r="H18" s="19"/>
      <c r="I18" s="19"/>
      <c r="J18" s="19"/>
      <c r="K18" s="19"/>
      <c r="L18" s="19"/>
      <c r="M18" s="19"/>
      <c r="N18" s="19"/>
      <c r="O18" s="19"/>
      <c r="P18" s="19"/>
      <c r="Q18" s="19"/>
      <c r="R18" s="19"/>
      <c r="S18" s="19"/>
      <c r="T18" s="19"/>
      <c r="U18" s="19"/>
    </row>
    <row r="19" spans="1:21" ht="13.5" customHeight="1" x14ac:dyDescent="0.2">
      <c r="A19" s="19"/>
      <c r="B19" s="19"/>
      <c r="C19" s="19"/>
      <c r="D19" s="19"/>
      <c r="E19" s="19"/>
      <c r="F19" s="19"/>
      <c r="G19" s="19"/>
      <c r="H19" s="19"/>
      <c r="I19" s="19"/>
      <c r="J19" s="19"/>
      <c r="K19" s="19"/>
      <c r="L19" s="19"/>
      <c r="M19" s="19"/>
      <c r="N19" s="19"/>
      <c r="O19" s="19"/>
      <c r="P19" s="19"/>
      <c r="Q19" s="19"/>
      <c r="R19" s="19"/>
      <c r="S19" s="19"/>
      <c r="T19" s="19"/>
      <c r="U19" s="19"/>
    </row>
    <row r="20" spans="1:21" ht="13.5" customHeight="1" x14ac:dyDescent="0.2">
      <c r="A20" s="19"/>
      <c r="B20" s="19"/>
      <c r="C20" s="19"/>
      <c r="D20" s="19"/>
      <c r="E20" s="19"/>
      <c r="F20" s="19"/>
      <c r="G20" s="19"/>
      <c r="H20" s="19"/>
      <c r="I20" s="19"/>
      <c r="J20" s="19"/>
      <c r="K20" s="19"/>
      <c r="L20" s="19"/>
      <c r="M20" s="19"/>
      <c r="N20" s="19"/>
      <c r="O20" s="19"/>
      <c r="P20" s="19"/>
      <c r="Q20" s="19"/>
      <c r="R20" s="19"/>
      <c r="S20" s="19"/>
      <c r="T20" s="19"/>
      <c r="U20" s="19"/>
    </row>
    <row r="21" spans="1:21" ht="13.5" customHeight="1" x14ac:dyDescent="0.2">
      <c r="A21" s="19"/>
      <c r="B21" s="19"/>
      <c r="C21" s="19"/>
      <c r="D21" s="19"/>
      <c r="E21" s="19"/>
      <c r="F21" s="19"/>
      <c r="G21" s="19"/>
      <c r="H21" s="19"/>
      <c r="I21" s="19"/>
      <c r="J21" s="19"/>
      <c r="K21" s="19"/>
      <c r="L21" s="19"/>
      <c r="M21" s="19"/>
      <c r="N21" s="19"/>
      <c r="O21" s="19"/>
      <c r="P21" s="19"/>
      <c r="Q21" s="19"/>
      <c r="R21" s="19"/>
      <c r="S21" s="19"/>
      <c r="T21" s="19"/>
      <c r="U21" s="19"/>
    </row>
    <row r="22" spans="1:21" ht="13.5" customHeight="1" x14ac:dyDescent="0.2">
      <c r="A22" s="19"/>
      <c r="B22" s="19"/>
      <c r="C22" s="19"/>
      <c r="D22" s="19"/>
      <c r="E22" s="19"/>
      <c r="F22" s="19"/>
      <c r="G22" s="19"/>
      <c r="H22" s="19"/>
      <c r="I22" s="19"/>
      <c r="J22" s="19"/>
      <c r="K22" s="19"/>
      <c r="L22" s="19"/>
      <c r="M22" s="19"/>
      <c r="N22" s="19"/>
      <c r="O22" s="19"/>
      <c r="P22" s="19"/>
      <c r="Q22" s="19"/>
      <c r="R22" s="19"/>
      <c r="S22" s="19"/>
      <c r="T22" s="19"/>
      <c r="U22" s="19"/>
    </row>
    <row r="23" spans="1:21" ht="13.5" customHeight="1" x14ac:dyDescent="0.2">
      <c r="A23" s="19"/>
      <c r="B23" s="19"/>
      <c r="C23" s="19"/>
      <c r="D23" s="19"/>
      <c r="E23" s="19"/>
      <c r="F23" s="19"/>
      <c r="G23" s="19"/>
      <c r="H23" s="19"/>
      <c r="I23" s="19"/>
      <c r="J23" s="19"/>
      <c r="K23" s="19"/>
      <c r="L23" s="19"/>
      <c r="M23" s="19"/>
      <c r="N23" s="19"/>
      <c r="O23" s="19"/>
      <c r="P23" s="19"/>
      <c r="Q23" s="19"/>
      <c r="R23" s="19"/>
      <c r="S23" s="19"/>
      <c r="T23" s="19"/>
      <c r="U23" s="19"/>
    </row>
    <row r="24" spans="1:21" ht="13.5" customHeight="1" x14ac:dyDescent="0.2">
      <c r="A24" s="19"/>
      <c r="B24" s="19"/>
      <c r="C24" s="19"/>
      <c r="D24" s="19"/>
      <c r="E24" s="19"/>
      <c r="F24" s="19"/>
      <c r="G24" s="19"/>
      <c r="H24" s="19"/>
      <c r="I24" s="19"/>
      <c r="J24" s="19"/>
      <c r="K24" s="19"/>
      <c r="L24" s="19"/>
      <c r="M24" s="19"/>
      <c r="N24" s="19"/>
      <c r="O24" s="19"/>
      <c r="P24" s="19"/>
      <c r="Q24" s="19"/>
      <c r="R24" s="19"/>
      <c r="S24" s="19"/>
      <c r="T24" s="19"/>
      <c r="U24" s="19"/>
    </row>
    <row r="25" spans="1:21" ht="13.5" customHeight="1" x14ac:dyDescent="0.2">
      <c r="A25" s="19"/>
      <c r="B25" s="19"/>
      <c r="C25" s="19"/>
      <c r="D25" s="19"/>
      <c r="E25" s="19"/>
      <c r="F25" s="19"/>
      <c r="G25" s="19"/>
      <c r="H25" s="19"/>
      <c r="I25" s="19"/>
      <c r="J25" s="19"/>
      <c r="K25" s="19"/>
      <c r="L25" s="19"/>
      <c r="M25" s="19"/>
      <c r="N25" s="19"/>
      <c r="O25" s="19"/>
      <c r="P25" s="19"/>
      <c r="Q25" s="19"/>
      <c r="R25" s="19"/>
      <c r="S25" s="19"/>
      <c r="T25" s="19"/>
      <c r="U25" s="19"/>
    </row>
    <row r="26" spans="1:21" ht="13.5" customHeight="1" x14ac:dyDescent="0.2">
      <c r="A26" s="19"/>
      <c r="B26" s="19"/>
      <c r="C26" s="19"/>
      <c r="D26" s="19"/>
      <c r="E26" s="19"/>
      <c r="F26" s="19"/>
      <c r="G26" s="19"/>
      <c r="H26" s="19"/>
      <c r="I26" s="19"/>
      <c r="J26" s="19"/>
      <c r="K26" s="19"/>
      <c r="L26" s="19"/>
      <c r="M26" s="19"/>
      <c r="N26" s="19"/>
      <c r="O26" s="19"/>
      <c r="P26" s="19"/>
      <c r="Q26" s="19"/>
      <c r="R26" s="19"/>
      <c r="S26" s="19"/>
      <c r="T26" s="19"/>
      <c r="U26" s="19"/>
    </row>
    <row r="27" spans="1:21" ht="13.5" customHeight="1" x14ac:dyDescent="0.2">
      <c r="A27" s="19"/>
      <c r="B27" s="19"/>
      <c r="C27" s="19"/>
      <c r="D27" s="19"/>
      <c r="E27" s="19"/>
      <c r="F27" s="19"/>
      <c r="G27" s="19"/>
      <c r="H27" s="19"/>
      <c r="I27" s="19"/>
      <c r="J27" s="19"/>
      <c r="K27" s="19"/>
      <c r="L27" s="19"/>
      <c r="M27" s="19"/>
      <c r="N27" s="19"/>
      <c r="O27" s="19"/>
      <c r="P27" s="19"/>
      <c r="Q27" s="19"/>
      <c r="R27" s="19"/>
      <c r="S27" s="19"/>
      <c r="T27" s="19"/>
      <c r="U27" s="19"/>
    </row>
    <row r="28" spans="1:21" ht="13.5" customHeight="1" x14ac:dyDescent="0.2">
      <c r="A28" s="19"/>
      <c r="B28" s="19"/>
      <c r="C28" s="19"/>
      <c r="D28" s="19"/>
      <c r="E28" s="19"/>
      <c r="F28" s="19"/>
      <c r="G28" s="19"/>
      <c r="H28" s="19"/>
      <c r="I28" s="19"/>
      <c r="J28" s="19"/>
      <c r="K28" s="19"/>
      <c r="L28" s="19"/>
      <c r="M28" s="19"/>
      <c r="N28" s="19"/>
      <c r="O28" s="19"/>
      <c r="P28" s="19"/>
      <c r="Q28" s="19"/>
      <c r="R28" s="19"/>
      <c r="S28" s="19"/>
      <c r="T28" s="19"/>
      <c r="U28" s="19"/>
    </row>
    <row r="29" spans="1:21" ht="13.5" customHeight="1" x14ac:dyDescent="0.2">
      <c r="A29" s="19"/>
      <c r="B29" s="19"/>
      <c r="C29" s="19"/>
      <c r="D29" s="19"/>
      <c r="E29" s="19"/>
      <c r="F29" s="19"/>
      <c r="G29" s="19"/>
      <c r="H29" s="19"/>
      <c r="I29" s="19"/>
      <c r="J29" s="19"/>
      <c r="K29" s="19"/>
      <c r="L29" s="19"/>
      <c r="M29" s="19"/>
      <c r="N29" s="19"/>
      <c r="O29" s="19"/>
      <c r="P29" s="19"/>
      <c r="Q29" s="19"/>
      <c r="R29" s="19"/>
      <c r="S29" s="19"/>
      <c r="T29" s="19"/>
      <c r="U29" s="19"/>
    </row>
    <row r="30" spans="1:21" ht="13.5" customHeight="1" x14ac:dyDescent="0.2">
      <c r="A30" s="19"/>
      <c r="B30" s="19"/>
      <c r="C30" s="19"/>
      <c r="D30" s="19"/>
      <c r="E30" s="19"/>
      <c r="F30" s="19"/>
      <c r="G30" s="19"/>
      <c r="H30" s="19"/>
      <c r="I30" s="19"/>
      <c r="J30" s="19"/>
      <c r="K30" s="19"/>
      <c r="L30" s="19"/>
      <c r="M30" s="19"/>
      <c r="N30" s="19"/>
      <c r="O30" s="19"/>
      <c r="P30" s="19"/>
      <c r="Q30" s="19"/>
      <c r="R30" s="19"/>
      <c r="S30" s="19"/>
      <c r="T30" s="19"/>
      <c r="U30" s="19"/>
    </row>
    <row r="31" spans="1:21" ht="13.5" customHeight="1" x14ac:dyDescent="0.2">
      <c r="A31" s="19"/>
      <c r="B31" s="19"/>
      <c r="C31" s="19"/>
      <c r="D31" s="19"/>
      <c r="E31" s="19"/>
      <c r="F31" s="19"/>
      <c r="G31" s="19"/>
      <c r="H31" s="19"/>
      <c r="I31" s="19"/>
      <c r="J31" s="19"/>
      <c r="K31" s="19"/>
      <c r="L31" s="19"/>
      <c r="M31" s="19"/>
      <c r="N31" s="19"/>
      <c r="O31" s="19"/>
      <c r="P31" s="19"/>
      <c r="Q31" s="19"/>
      <c r="R31" s="19"/>
      <c r="S31" s="19"/>
      <c r="T31" s="19"/>
      <c r="U31" s="19"/>
    </row>
    <row r="32" spans="1:21" ht="13.5" customHeight="1" x14ac:dyDescent="0.2">
      <c r="A32" s="19"/>
      <c r="B32" s="19"/>
      <c r="C32" s="19"/>
      <c r="D32" s="19"/>
      <c r="E32" s="19"/>
      <c r="F32" s="19"/>
      <c r="G32" s="19"/>
      <c r="H32" s="19"/>
      <c r="I32" s="19"/>
      <c r="J32" s="19"/>
      <c r="K32" s="19"/>
      <c r="L32" s="19"/>
      <c r="M32" s="19"/>
      <c r="N32" s="19"/>
      <c r="O32" s="19"/>
      <c r="P32" s="19"/>
      <c r="Q32" s="19"/>
      <c r="R32" s="19"/>
      <c r="S32" s="19"/>
      <c r="T32" s="19"/>
      <c r="U32" s="19"/>
    </row>
    <row r="33" spans="1:21" ht="13.5" customHeight="1" x14ac:dyDescent="0.2">
      <c r="A33" s="19"/>
      <c r="B33" s="19"/>
      <c r="C33" s="19"/>
      <c r="D33" s="19"/>
      <c r="E33" s="19"/>
      <c r="F33" s="19"/>
      <c r="G33" s="19"/>
      <c r="H33" s="19"/>
      <c r="I33" s="19"/>
      <c r="J33" s="19"/>
      <c r="K33" s="19"/>
      <c r="L33" s="19"/>
      <c r="M33" s="19"/>
      <c r="N33" s="19"/>
      <c r="O33" s="19"/>
      <c r="P33" s="19"/>
      <c r="Q33" s="19"/>
      <c r="R33" s="19"/>
      <c r="S33" s="19"/>
      <c r="T33" s="19"/>
      <c r="U33" s="19"/>
    </row>
    <row r="34" spans="1:21" ht="13.5" customHeight="1" x14ac:dyDescent="0.2">
      <c r="A34" s="19"/>
      <c r="B34" s="19"/>
      <c r="C34" s="19"/>
      <c r="D34" s="19"/>
      <c r="E34" s="19"/>
      <c r="F34" s="19"/>
      <c r="G34" s="19"/>
      <c r="H34" s="19"/>
      <c r="I34" s="19"/>
      <c r="J34" s="19"/>
      <c r="K34" s="19"/>
      <c r="L34" s="19"/>
      <c r="M34" s="19"/>
      <c r="N34" s="19"/>
      <c r="O34" s="19"/>
      <c r="P34" s="19"/>
      <c r="Q34" s="19"/>
      <c r="R34" s="19"/>
      <c r="S34" s="19"/>
      <c r="T34" s="19"/>
      <c r="U34" s="19"/>
    </row>
    <row r="35" spans="1:21" ht="13.5" customHeight="1" x14ac:dyDescent="0.2">
      <c r="A35" s="19"/>
      <c r="B35" s="19"/>
      <c r="C35" s="19"/>
      <c r="D35" s="19"/>
      <c r="E35" s="19"/>
      <c r="F35" s="19"/>
      <c r="G35" s="19"/>
      <c r="H35" s="19"/>
      <c r="I35" s="19"/>
      <c r="J35" s="19"/>
      <c r="K35" s="19"/>
      <c r="L35" s="19"/>
      <c r="M35" s="19"/>
      <c r="N35" s="19"/>
      <c r="O35" s="19"/>
      <c r="P35" s="19"/>
      <c r="Q35" s="19"/>
      <c r="R35" s="19"/>
      <c r="S35" s="19"/>
      <c r="T35" s="19"/>
      <c r="U35" s="19"/>
    </row>
    <row r="36" spans="1:21" ht="13.5" customHeight="1" x14ac:dyDescent="0.2">
      <c r="A36" s="19"/>
      <c r="B36" s="19"/>
      <c r="C36" s="19"/>
      <c r="D36" s="19"/>
      <c r="E36" s="19"/>
      <c r="F36" s="19"/>
      <c r="G36" s="19"/>
      <c r="H36" s="19"/>
      <c r="I36" s="19"/>
      <c r="J36" s="19"/>
      <c r="K36" s="19"/>
      <c r="L36" s="19"/>
      <c r="M36" s="19"/>
      <c r="N36" s="19"/>
      <c r="O36" s="19"/>
      <c r="P36" s="19"/>
      <c r="Q36" s="19"/>
      <c r="R36" s="19"/>
      <c r="S36" s="19"/>
      <c r="T36" s="19"/>
      <c r="U36" s="19"/>
    </row>
    <row r="37" spans="1:21" ht="13.5" customHeight="1" x14ac:dyDescent="0.2">
      <c r="A37" s="19"/>
      <c r="B37" s="19"/>
      <c r="C37" s="19"/>
      <c r="D37" s="19"/>
      <c r="E37" s="19"/>
      <c r="F37" s="19"/>
      <c r="G37" s="19"/>
      <c r="H37" s="19"/>
      <c r="I37" s="19"/>
      <c r="J37" s="19"/>
      <c r="K37" s="19"/>
      <c r="L37" s="19"/>
      <c r="M37" s="19"/>
      <c r="N37" s="19"/>
      <c r="O37" s="19"/>
      <c r="P37" s="19"/>
      <c r="Q37" s="19"/>
      <c r="R37" s="19"/>
      <c r="S37" s="19"/>
      <c r="T37" s="19"/>
      <c r="U37" s="19"/>
    </row>
    <row r="38" spans="1:21" ht="13.5" customHeight="1" x14ac:dyDescent="0.2">
      <c r="A38" s="19"/>
      <c r="B38" s="19"/>
      <c r="C38" s="19"/>
      <c r="D38" s="19"/>
      <c r="E38" s="19"/>
      <c r="F38" s="19"/>
      <c r="G38" s="19"/>
      <c r="H38" s="19"/>
      <c r="I38" s="19"/>
      <c r="J38" s="19"/>
      <c r="K38" s="19"/>
      <c r="L38" s="19"/>
      <c r="M38" s="19"/>
      <c r="N38" s="19"/>
      <c r="O38" s="19"/>
      <c r="P38" s="19"/>
      <c r="Q38" s="19"/>
      <c r="R38" s="19"/>
      <c r="S38" s="19"/>
      <c r="T38" s="19"/>
      <c r="U38" s="19"/>
    </row>
    <row r="39" spans="1:21" ht="13.5" customHeight="1" x14ac:dyDescent="0.2">
      <c r="A39" s="19"/>
      <c r="B39" s="19"/>
      <c r="C39" s="19"/>
      <c r="D39" s="19"/>
      <c r="E39" s="19"/>
      <c r="F39" s="19"/>
      <c r="G39" s="19"/>
      <c r="H39" s="19"/>
      <c r="I39" s="19"/>
      <c r="J39" s="19"/>
      <c r="K39" s="19"/>
      <c r="L39" s="19"/>
      <c r="M39" s="19"/>
      <c r="N39" s="19"/>
      <c r="O39" s="19"/>
      <c r="P39" s="19"/>
      <c r="Q39" s="19"/>
      <c r="R39" s="19"/>
      <c r="S39" s="19"/>
      <c r="T39" s="19"/>
      <c r="U39" s="19"/>
    </row>
    <row r="40" spans="1:21" ht="13.5" customHeight="1" x14ac:dyDescent="0.2">
      <c r="A40" s="19"/>
      <c r="B40" s="19"/>
      <c r="C40" s="19"/>
      <c r="D40" s="19"/>
      <c r="E40" s="19"/>
      <c r="F40" s="19"/>
      <c r="G40" s="19"/>
      <c r="H40" s="19"/>
      <c r="I40" s="19"/>
      <c r="J40" s="19"/>
      <c r="K40" s="19"/>
      <c r="L40" s="19"/>
      <c r="M40" s="19"/>
      <c r="N40" s="19"/>
      <c r="O40" s="19"/>
      <c r="P40" s="19"/>
      <c r="Q40" s="19"/>
      <c r="R40" s="19"/>
      <c r="S40" s="19"/>
      <c r="T40" s="19"/>
      <c r="U40" s="19"/>
    </row>
    <row r="41" spans="1:21" ht="13.5" customHeight="1" x14ac:dyDescent="0.2">
      <c r="A41" s="19"/>
      <c r="B41" s="19"/>
      <c r="C41" s="19"/>
      <c r="D41" s="19"/>
      <c r="E41" s="19"/>
      <c r="F41" s="19"/>
      <c r="G41" s="19"/>
      <c r="H41" s="19"/>
      <c r="I41" s="19"/>
      <c r="J41" s="19"/>
      <c r="K41" s="19"/>
      <c r="L41" s="19"/>
      <c r="M41" s="19"/>
      <c r="N41" s="19"/>
      <c r="O41" s="19"/>
      <c r="P41" s="19"/>
      <c r="Q41" s="19"/>
      <c r="R41" s="19"/>
      <c r="S41" s="19"/>
      <c r="T41" s="19"/>
      <c r="U41" s="19"/>
    </row>
    <row r="42" spans="1:21" ht="13.5" customHeight="1" x14ac:dyDescent="0.2">
      <c r="A42" s="19"/>
      <c r="B42" s="19"/>
      <c r="C42" s="19"/>
      <c r="D42" s="19"/>
      <c r="E42" s="19"/>
      <c r="F42" s="19"/>
      <c r="G42" s="19"/>
      <c r="H42" s="19"/>
      <c r="I42" s="19"/>
      <c r="J42" s="19"/>
      <c r="K42" s="19"/>
      <c r="L42" s="19"/>
      <c r="M42" s="19"/>
      <c r="N42" s="19"/>
      <c r="O42" s="19"/>
      <c r="P42" s="19"/>
      <c r="Q42" s="19"/>
      <c r="R42" s="19"/>
      <c r="S42" s="19"/>
      <c r="T42" s="19"/>
      <c r="U42" s="19"/>
    </row>
    <row r="43" spans="1:21" ht="30.75" customHeight="1" thickBot="1" x14ac:dyDescent="0.25">
      <c r="A43" s="19"/>
      <c r="B43" s="19"/>
      <c r="C43" s="19"/>
      <c r="D43" s="19"/>
      <c r="E43" s="19"/>
      <c r="F43" s="19"/>
      <c r="G43" s="19"/>
      <c r="H43" s="19"/>
      <c r="I43" s="19"/>
      <c r="J43" s="19"/>
      <c r="K43" s="19"/>
      <c r="L43" s="19"/>
      <c r="M43" s="19"/>
      <c r="N43" s="19"/>
      <c r="O43" s="21" t="s">
        <v>8</v>
      </c>
      <c r="P43" s="19"/>
      <c r="Q43" s="19"/>
      <c r="R43" s="19"/>
      <c r="S43" s="19"/>
      <c r="T43" s="19"/>
      <c r="U43" s="19"/>
    </row>
    <row r="44" spans="1:21" ht="30.75" customHeight="1" thickBot="1" x14ac:dyDescent="0.25">
      <c r="A44" s="19"/>
      <c r="B44" s="22" t="s">
        <v>9</v>
      </c>
      <c r="C44" s="23"/>
      <c r="D44" s="23"/>
      <c r="E44" s="24"/>
      <c r="F44" s="24"/>
      <c r="G44" s="24"/>
      <c r="H44" s="24"/>
      <c r="I44" s="24"/>
      <c r="J44" s="25" t="s">
        <v>2</v>
      </c>
      <c r="K44" s="26" t="s">
        <v>532</v>
      </c>
      <c r="L44" s="27" t="s">
        <v>533</v>
      </c>
      <c r="M44" s="27" t="s">
        <v>534</v>
      </c>
      <c r="N44" s="27" t="s">
        <v>535</v>
      </c>
      <c r="O44" s="28" t="s">
        <v>536</v>
      </c>
      <c r="P44" s="19"/>
      <c r="Q44" s="19"/>
      <c r="R44" s="19"/>
      <c r="S44" s="19"/>
      <c r="T44" s="19"/>
      <c r="U44" s="19"/>
    </row>
    <row r="45" spans="1:21" ht="30.75" customHeight="1" x14ac:dyDescent="0.2">
      <c r="A45" s="19"/>
      <c r="B45" s="1165" t="s">
        <v>10</v>
      </c>
      <c r="C45" s="1166"/>
      <c r="D45" s="314"/>
      <c r="E45" s="1171" t="s">
        <v>11</v>
      </c>
      <c r="F45" s="1171"/>
      <c r="G45" s="1171"/>
      <c r="H45" s="1171"/>
      <c r="I45" s="1171"/>
      <c r="J45" s="1172"/>
      <c r="K45" s="315">
        <v>509</v>
      </c>
      <c r="L45" s="316">
        <v>523</v>
      </c>
      <c r="M45" s="316">
        <v>538</v>
      </c>
      <c r="N45" s="316">
        <v>561</v>
      </c>
      <c r="O45" s="317">
        <v>588</v>
      </c>
      <c r="P45" s="19"/>
      <c r="Q45" s="19"/>
      <c r="R45" s="19"/>
      <c r="S45" s="19"/>
      <c r="T45" s="19"/>
      <c r="U45" s="19"/>
    </row>
    <row r="46" spans="1:21" ht="30.75" customHeight="1" x14ac:dyDescent="0.2">
      <c r="A46" s="19"/>
      <c r="B46" s="1167"/>
      <c r="C46" s="1168"/>
      <c r="D46" s="318"/>
      <c r="E46" s="1144" t="s">
        <v>12</v>
      </c>
      <c r="F46" s="1144"/>
      <c r="G46" s="1144"/>
      <c r="H46" s="1144"/>
      <c r="I46" s="1144"/>
      <c r="J46" s="1145"/>
      <c r="K46" s="319" t="s">
        <v>492</v>
      </c>
      <c r="L46" s="320" t="s">
        <v>492</v>
      </c>
      <c r="M46" s="320" t="s">
        <v>492</v>
      </c>
      <c r="N46" s="320" t="s">
        <v>492</v>
      </c>
      <c r="O46" s="321" t="s">
        <v>492</v>
      </c>
      <c r="P46" s="19"/>
      <c r="Q46" s="19"/>
      <c r="R46" s="19"/>
      <c r="S46" s="19"/>
      <c r="T46" s="19"/>
      <c r="U46" s="19"/>
    </row>
    <row r="47" spans="1:21" ht="30.75" customHeight="1" x14ac:dyDescent="0.2">
      <c r="A47" s="19"/>
      <c r="B47" s="1167"/>
      <c r="C47" s="1168"/>
      <c r="D47" s="318"/>
      <c r="E47" s="1144" t="s">
        <v>13</v>
      </c>
      <c r="F47" s="1144"/>
      <c r="G47" s="1144"/>
      <c r="H47" s="1144"/>
      <c r="I47" s="1144"/>
      <c r="J47" s="1145"/>
      <c r="K47" s="319" t="s">
        <v>492</v>
      </c>
      <c r="L47" s="320" t="s">
        <v>492</v>
      </c>
      <c r="M47" s="320" t="s">
        <v>492</v>
      </c>
      <c r="N47" s="320" t="s">
        <v>492</v>
      </c>
      <c r="O47" s="321" t="s">
        <v>492</v>
      </c>
      <c r="P47" s="19"/>
      <c r="Q47" s="19"/>
      <c r="R47" s="19"/>
      <c r="S47" s="19"/>
      <c r="T47" s="19"/>
      <c r="U47" s="19"/>
    </row>
    <row r="48" spans="1:21" ht="30.75" customHeight="1" x14ac:dyDescent="0.2">
      <c r="A48" s="19"/>
      <c r="B48" s="1167"/>
      <c r="C48" s="1168"/>
      <c r="D48" s="318"/>
      <c r="E48" s="1144" t="s">
        <v>14</v>
      </c>
      <c r="F48" s="1144"/>
      <c r="G48" s="1144"/>
      <c r="H48" s="1144"/>
      <c r="I48" s="1144"/>
      <c r="J48" s="1145"/>
      <c r="K48" s="319">
        <v>337</v>
      </c>
      <c r="L48" s="320">
        <v>339</v>
      </c>
      <c r="M48" s="320">
        <v>336</v>
      </c>
      <c r="N48" s="320">
        <v>335</v>
      </c>
      <c r="O48" s="321">
        <v>355</v>
      </c>
      <c r="P48" s="19"/>
      <c r="Q48" s="19"/>
      <c r="R48" s="19"/>
      <c r="S48" s="19"/>
      <c r="T48" s="19"/>
      <c r="U48" s="19"/>
    </row>
    <row r="49" spans="1:21" ht="30.75" customHeight="1" x14ac:dyDescent="0.2">
      <c r="A49" s="19"/>
      <c r="B49" s="1167"/>
      <c r="C49" s="1168"/>
      <c r="D49" s="318"/>
      <c r="E49" s="1144" t="s">
        <v>15</v>
      </c>
      <c r="F49" s="1144"/>
      <c r="G49" s="1144"/>
      <c r="H49" s="1144"/>
      <c r="I49" s="1144"/>
      <c r="J49" s="1145"/>
      <c r="K49" s="319">
        <v>86</v>
      </c>
      <c r="L49" s="320">
        <v>80</v>
      </c>
      <c r="M49" s="320">
        <v>79</v>
      </c>
      <c r="N49" s="320">
        <v>74</v>
      </c>
      <c r="O49" s="321">
        <v>46</v>
      </c>
      <c r="P49" s="19"/>
      <c r="Q49" s="19"/>
      <c r="R49" s="19"/>
      <c r="S49" s="19"/>
      <c r="T49" s="19"/>
      <c r="U49" s="19"/>
    </row>
    <row r="50" spans="1:21" ht="30.75" customHeight="1" x14ac:dyDescent="0.2">
      <c r="A50" s="19"/>
      <c r="B50" s="1167"/>
      <c r="C50" s="1168"/>
      <c r="D50" s="318"/>
      <c r="E50" s="1144" t="s">
        <v>16</v>
      </c>
      <c r="F50" s="1144"/>
      <c r="G50" s="1144"/>
      <c r="H50" s="1144"/>
      <c r="I50" s="1144"/>
      <c r="J50" s="1145"/>
      <c r="K50" s="319" t="s">
        <v>492</v>
      </c>
      <c r="L50" s="320" t="s">
        <v>492</v>
      </c>
      <c r="M50" s="320" t="s">
        <v>492</v>
      </c>
      <c r="N50" s="320" t="s">
        <v>492</v>
      </c>
      <c r="O50" s="321" t="s">
        <v>492</v>
      </c>
      <c r="P50" s="19"/>
      <c r="Q50" s="19"/>
      <c r="R50" s="19"/>
      <c r="S50" s="19"/>
      <c r="T50" s="19"/>
      <c r="U50" s="19"/>
    </row>
    <row r="51" spans="1:21" ht="30.75" customHeight="1" x14ac:dyDescent="0.2">
      <c r="A51" s="19"/>
      <c r="B51" s="1169"/>
      <c r="C51" s="1170"/>
      <c r="D51" s="322"/>
      <c r="E51" s="1144" t="s">
        <v>17</v>
      </c>
      <c r="F51" s="1144"/>
      <c r="G51" s="1144"/>
      <c r="H51" s="1144"/>
      <c r="I51" s="1144"/>
      <c r="J51" s="1145"/>
      <c r="K51" s="319" t="s">
        <v>492</v>
      </c>
      <c r="L51" s="320" t="s">
        <v>492</v>
      </c>
      <c r="M51" s="320" t="s">
        <v>492</v>
      </c>
      <c r="N51" s="320" t="s">
        <v>492</v>
      </c>
      <c r="O51" s="321" t="s">
        <v>492</v>
      </c>
      <c r="P51" s="19"/>
      <c r="Q51" s="19"/>
      <c r="R51" s="19"/>
      <c r="S51" s="19"/>
      <c r="T51" s="19"/>
      <c r="U51" s="19"/>
    </row>
    <row r="52" spans="1:21" ht="30.75" customHeight="1" x14ac:dyDescent="0.2">
      <c r="A52" s="19"/>
      <c r="B52" s="1142" t="s">
        <v>18</v>
      </c>
      <c r="C52" s="1143"/>
      <c r="D52" s="322"/>
      <c r="E52" s="1144" t="s">
        <v>19</v>
      </c>
      <c r="F52" s="1144"/>
      <c r="G52" s="1144"/>
      <c r="H52" s="1144"/>
      <c r="I52" s="1144"/>
      <c r="J52" s="1145"/>
      <c r="K52" s="319">
        <v>486</v>
      </c>
      <c r="L52" s="320">
        <v>502</v>
      </c>
      <c r="M52" s="320">
        <v>505</v>
      </c>
      <c r="N52" s="320">
        <v>489</v>
      </c>
      <c r="O52" s="321">
        <v>501</v>
      </c>
      <c r="P52" s="19"/>
      <c r="Q52" s="19"/>
      <c r="R52" s="19"/>
      <c r="S52" s="19"/>
      <c r="T52" s="19"/>
      <c r="U52" s="19"/>
    </row>
    <row r="53" spans="1:21" ht="30.75" customHeight="1" thickBot="1" x14ac:dyDescent="0.25">
      <c r="A53" s="19"/>
      <c r="B53" s="1146" t="s">
        <v>20</v>
      </c>
      <c r="C53" s="1147"/>
      <c r="D53" s="323"/>
      <c r="E53" s="1148" t="s">
        <v>21</v>
      </c>
      <c r="F53" s="1148"/>
      <c r="G53" s="1148"/>
      <c r="H53" s="1148"/>
      <c r="I53" s="1148"/>
      <c r="J53" s="1149"/>
      <c r="K53" s="324">
        <v>446</v>
      </c>
      <c r="L53" s="325">
        <v>440</v>
      </c>
      <c r="M53" s="325">
        <v>448</v>
      </c>
      <c r="N53" s="325">
        <v>481</v>
      </c>
      <c r="O53" s="326">
        <v>488</v>
      </c>
      <c r="P53" s="19"/>
      <c r="Q53" s="19"/>
      <c r="R53" s="19"/>
      <c r="S53" s="19"/>
      <c r="T53" s="19"/>
      <c r="U53" s="19"/>
    </row>
    <row r="54" spans="1:21" ht="24" customHeight="1" x14ac:dyDescent="0.2">
      <c r="A54" s="19"/>
      <c r="B54" s="29" t="s">
        <v>22</v>
      </c>
      <c r="C54" s="19"/>
      <c r="D54" s="19"/>
      <c r="E54" s="19"/>
      <c r="F54" s="19"/>
      <c r="G54" s="19"/>
      <c r="H54" s="19"/>
      <c r="I54" s="19"/>
      <c r="J54" s="19"/>
      <c r="K54" s="19"/>
      <c r="L54" s="19"/>
      <c r="M54" s="19"/>
      <c r="N54" s="19"/>
      <c r="O54" s="19"/>
      <c r="P54" s="19"/>
      <c r="Q54" s="19"/>
      <c r="R54" s="19"/>
      <c r="S54" s="19"/>
      <c r="T54" s="19"/>
      <c r="U54" s="19"/>
    </row>
    <row r="55" spans="1:21" ht="24" customHeight="1" x14ac:dyDescent="0.2">
      <c r="A55" s="19"/>
      <c r="B55" s="29" t="s">
        <v>23</v>
      </c>
      <c r="C55" s="19"/>
      <c r="D55" s="19"/>
      <c r="E55" s="19"/>
      <c r="F55" s="19"/>
      <c r="G55" s="19"/>
      <c r="H55" s="19"/>
      <c r="I55" s="19"/>
      <c r="J55" s="19"/>
      <c r="K55" s="19"/>
      <c r="L55" s="19"/>
      <c r="M55" s="19"/>
      <c r="N55" s="19"/>
      <c r="O55" s="19"/>
      <c r="P55" s="19"/>
      <c r="Q55" s="19"/>
      <c r="R55" s="19"/>
      <c r="S55" s="19"/>
      <c r="T55" s="19"/>
      <c r="U55" s="19"/>
    </row>
    <row r="56" spans="1:21" ht="24" customHeight="1" thickBot="1" x14ac:dyDescent="0.25">
      <c r="A56" s="19"/>
      <c r="B56" s="30" t="s">
        <v>24</v>
      </c>
      <c r="C56" s="31"/>
      <c r="D56" s="31"/>
      <c r="E56" s="31"/>
      <c r="F56" s="31"/>
      <c r="G56" s="31"/>
      <c r="H56" s="31"/>
      <c r="I56" s="31"/>
      <c r="J56" s="31"/>
      <c r="K56" s="32"/>
      <c r="L56" s="32"/>
      <c r="M56" s="32"/>
      <c r="N56" s="32"/>
      <c r="O56" s="327" t="s">
        <v>549</v>
      </c>
      <c r="P56" s="19"/>
      <c r="Q56" s="19"/>
      <c r="R56" s="19"/>
      <c r="S56" s="19"/>
      <c r="T56" s="19"/>
      <c r="U56" s="19"/>
    </row>
    <row r="57" spans="1:21" ht="31.5" customHeight="1" thickBot="1" x14ac:dyDescent="0.25">
      <c r="A57" s="19"/>
      <c r="B57" s="33"/>
      <c r="C57" s="34"/>
      <c r="D57" s="34"/>
      <c r="E57" s="35"/>
      <c r="F57" s="35"/>
      <c r="G57" s="35"/>
      <c r="H57" s="35"/>
      <c r="I57" s="35"/>
      <c r="J57" s="36" t="s">
        <v>2</v>
      </c>
      <c r="K57" s="37" t="s">
        <v>550</v>
      </c>
      <c r="L57" s="38" t="s">
        <v>551</v>
      </c>
      <c r="M57" s="38" t="s">
        <v>552</v>
      </c>
      <c r="N57" s="38" t="s">
        <v>553</v>
      </c>
      <c r="O57" s="39" t="s">
        <v>554</v>
      </c>
      <c r="P57" s="19"/>
      <c r="Q57" s="19"/>
      <c r="R57" s="19"/>
      <c r="S57" s="19"/>
      <c r="T57" s="19"/>
      <c r="U57" s="19"/>
    </row>
    <row r="58" spans="1:21" ht="31.5" customHeight="1" x14ac:dyDescent="0.2">
      <c r="B58" s="1150" t="s">
        <v>25</v>
      </c>
      <c r="C58" s="1151"/>
      <c r="D58" s="1156" t="s">
        <v>26</v>
      </c>
      <c r="E58" s="1157"/>
      <c r="F58" s="1157"/>
      <c r="G58" s="1157"/>
      <c r="H58" s="1157"/>
      <c r="I58" s="1157"/>
      <c r="J58" s="1158"/>
      <c r="K58" s="40"/>
      <c r="L58" s="41"/>
      <c r="M58" s="41"/>
      <c r="N58" s="41"/>
      <c r="O58" s="42"/>
    </row>
    <row r="59" spans="1:21" ht="31.5" customHeight="1" x14ac:dyDescent="0.2">
      <c r="B59" s="1152"/>
      <c r="C59" s="1153"/>
      <c r="D59" s="1159" t="s">
        <v>27</v>
      </c>
      <c r="E59" s="1160"/>
      <c r="F59" s="1160"/>
      <c r="G59" s="1160"/>
      <c r="H59" s="1160"/>
      <c r="I59" s="1160"/>
      <c r="J59" s="1161"/>
      <c r="K59" s="43"/>
      <c r="L59" s="44"/>
      <c r="M59" s="44"/>
      <c r="N59" s="44"/>
      <c r="O59" s="45"/>
    </row>
    <row r="60" spans="1:21" ht="31.5" customHeight="1" thickBot="1" x14ac:dyDescent="0.25">
      <c r="B60" s="1154"/>
      <c r="C60" s="1155"/>
      <c r="D60" s="1162" t="s">
        <v>28</v>
      </c>
      <c r="E60" s="1163"/>
      <c r="F60" s="1163"/>
      <c r="G60" s="1163"/>
      <c r="H60" s="1163"/>
      <c r="I60" s="1163"/>
      <c r="J60" s="1164"/>
      <c r="K60" s="46"/>
      <c r="L60" s="47"/>
      <c r="M60" s="47"/>
      <c r="N60" s="47"/>
      <c r="O60" s="48"/>
    </row>
    <row r="61" spans="1:21" ht="24" customHeight="1" x14ac:dyDescent="0.2">
      <c r="B61" s="49"/>
      <c r="C61" s="49"/>
      <c r="D61" s="50" t="s">
        <v>29</v>
      </c>
      <c r="E61" s="51"/>
      <c r="F61" s="51"/>
      <c r="G61" s="51"/>
      <c r="H61" s="51"/>
      <c r="I61" s="51"/>
      <c r="J61" s="51"/>
      <c r="K61" s="51"/>
      <c r="L61" s="51"/>
      <c r="M61" s="51"/>
      <c r="N61" s="51"/>
      <c r="O61" s="51"/>
    </row>
    <row r="62" spans="1:21" ht="24" customHeight="1" x14ac:dyDescent="0.2">
      <c r="B62" s="52"/>
      <c r="C62" s="52"/>
      <c r="D62" s="50" t="s">
        <v>30</v>
      </c>
      <c r="E62" s="51"/>
      <c r="F62" s="51"/>
      <c r="G62" s="51"/>
      <c r="H62" s="51"/>
      <c r="I62" s="51"/>
      <c r="J62" s="51"/>
      <c r="K62" s="51"/>
      <c r="L62" s="51"/>
      <c r="M62" s="51"/>
      <c r="N62" s="51"/>
      <c r="O62" s="51"/>
    </row>
    <row r="63" spans="1:21" ht="24" customHeight="1" x14ac:dyDescent="0.2">
      <c r="A63" s="19"/>
      <c r="B63" s="29"/>
      <c r="C63" s="19"/>
      <c r="D63" s="19"/>
      <c r="E63" s="19"/>
      <c r="F63" s="19"/>
      <c r="G63" s="19"/>
      <c r="H63" s="19"/>
      <c r="I63" s="19"/>
      <c r="J63" s="19"/>
      <c r="K63" s="19"/>
      <c r="L63" s="19"/>
      <c r="M63" s="19"/>
      <c r="N63" s="19"/>
      <c r="O63" s="19"/>
      <c r="P63" s="19"/>
      <c r="Q63" s="19"/>
      <c r="R63" s="19"/>
      <c r="S63" s="19"/>
      <c r="T63" s="19"/>
      <c r="U63" s="19"/>
    </row>
    <row r="64" spans="1:21" ht="24" customHeight="1" x14ac:dyDescent="0.2">
      <c r="A64" s="19"/>
      <c r="B64" s="29"/>
      <c r="C64" s="19"/>
      <c r="D64" s="19"/>
      <c r="E64" s="19"/>
      <c r="F64" s="19"/>
      <c r="G64" s="19"/>
      <c r="H64" s="19"/>
      <c r="I64" s="19"/>
      <c r="J64" s="19"/>
      <c r="K64" s="19"/>
      <c r="L64" s="19"/>
      <c r="M64" s="19"/>
      <c r="N64" s="19"/>
      <c r="O64" s="19"/>
      <c r="P64" s="19"/>
      <c r="Q64" s="19"/>
      <c r="R64" s="19"/>
      <c r="S64" s="19"/>
      <c r="T64" s="19"/>
      <c r="U64" s="19"/>
    </row>
  </sheetData>
  <sheetProtection algorithmName="SHA-512" hashValue="JhtDUI9G58C2kOIR8KbhhFcDb6DIV52YQwsrJziJ05IoLX+EKt5cT28kqoyPW4Ht1/vXrbkaN3afITZF2T6FqQ==" saltValue="YfGaK3WeLSY7kvwZ2MPMD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7961E-0FAF-4430-BB7B-D88890DC7AD6}">
  <sheetPr>
    <pageSetUpPr fitToPage="1"/>
  </sheetPr>
  <dimension ref="B1:M55"/>
  <sheetViews>
    <sheetView showGridLines="0" zoomScaleSheetLayoutView="100" workbookViewId="0"/>
  </sheetViews>
  <sheetFormatPr defaultColWidth="0" defaultRowHeight="13.5" customHeight="1" zeroHeight="1" x14ac:dyDescent="0.2"/>
  <cols>
    <col min="1" max="1" width="6.6640625" style="53" customWidth="1"/>
    <col min="2" max="3" width="12.6640625" style="53" customWidth="1"/>
    <col min="4" max="4" width="11.6640625" style="53" customWidth="1"/>
    <col min="5" max="8" width="10.33203125" style="53" customWidth="1"/>
    <col min="9" max="13" width="16.33203125" style="53" customWidth="1"/>
    <col min="14" max="19" width="12.6640625" style="53" customWidth="1"/>
    <col min="20" max="16384" width="0" style="5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54" t="s">
        <v>8</v>
      </c>
    </row>
    <row r="40" spans="2:13" ht="27.75" customHeight="1" thickBot="1" x14ac:dyDescent="0.25">
      <c r="B40" s="55" t="s">
        <v>9</v>
      </c>
      <c r="C40" s="56"/>
      <c r="D40" s="56"/>
      <c r="E40" s="57"/>
      <c r="F40" s="57"/>
      <c r="G40" s="57"/>
      <c r="H40" s="58" t="s">
        <v>2</v>
      </c>
      <c r="I40" s="59" t="s">
        <v>532</v>
      </c>
      <c r="J40" s="60" t="s">
        <v>533</v>
      </c>
      <c r="K40" s="60" t="s">
        <v>534</v>
      </c>
      <c r="L40" s="60" t="s">
        <v>535</v>
      </c>
      <c r="M40" s="61" t="s">
        <v>536</v>
      </c>
    </row>
    <row r="41" spans="2:13" ht="27.75" customHeight="1" x14ac:dyDescent="0.2">
      <c r="B41" s="1185" t="s">
        <v>31</v>
      </c>
      <c r="C41" s="1186"/>
      <c r="D41" s="328"/>
      <c r="E41" s="1187" t="s">
        <v>32</v>
      </c>
      <c r="F41" s="1187"/>
      <c r="G41" s="1187"/>
      <c r="H41" s="1188"/>
      <c r="I41" s="210">
        <v>5634</v>
      </c>
      <c r="J41" s="211">
        <v>6242</v>
      </c>
      <c r="K41" s="211">
        <v>7031</v>
      </c>
      <c r="L41" s="211">
        <v>6972</v>
      </c>
      <c r="M41" s="212">
        <v>6953</v>
      </c>
    </row>
    <row r="42" spans="2:13" ht="27.75" customHeight="1" x14ac:dyDescent="0.2">
      <c r="B42" s="1175"/>
      <c r="C42" s="1176"/>
      <c r="D42" s="329"/>
      <c r="E42" s="1179" t="s">
        <v>33</v>
      </c>
      <c r="F42" s="1179"/>
      <c r="G42" s="1179"/>
      <c r="H42" s="1180"/>
      <c r="I42" s="213" t="s">
        <v>492</v>
      </c>
      <c r="J42" s="214" t="s">
        <v>492</v>
      </c>
      <c r="K42" s="214" t="s">
        <v>492</v>
      </c>
      <c r="L42" s="214" t="s">
        <v>492</v>
      </c>
      <c r="M42" s="215" t="s">
        <v>492</v>
      </c>
    </row>
    <row r="43" spans="2:13" ht="27.75" customHeight="1" x14ac:dyDescent="0.2">
      <c r="B43" s="1175"/>
      <c r="C43" s="1176"/>
      <c r="D43" s="329"/>
      <c r="E43" s="1179" t="s">
        <v>34</v>
      </c>
      <c r="F43" s="1179"/>
      <c r="G43" s="1179"/>
      <c r="H43" s="1180"/>
      <c r="I43" s="213">
        <v>4623</v>
      </c>
      <c r="J43" s="214">
        <v>4486</v>
      </c>
      <c r="K43" s="214">
        <v>4332</v>
      </c>
      <c r="L43" s="214">
        <v>4112</v>
      </c>
      <c r="M43" s="215">
        <v>3921</v>
      </c>
    </row>
    <row r="44" spans="2:13" ht="27.75" customHeight="1" x14ac:dyDescent="0.2">
      <c r="B44" s="1175"/>
      <c r="C44" s="1176"/>
      <c r="D44" s="329"/>
      <c r="E44" s="1179" t="s">
        <v>35</v>
      </c>
      <c r="F44" s="1179"/>
      <c r="G44" s="1179"/>
      <c r="H44" s="1180"/>
      <c r="I44" s="213">
        <v>283</v>
      </c>
      <c r="J44" s="214">
        <v>207</v>
      </c>
      <c r="K44" s="214">
        <v>131</v>
      </c>
      <c r="L44" s="214">
        <v>59</v>
      </c>
      <c r="M44" s="215">
        <v>14</v>
      </c>
    </row>
    <row r="45" spans="2:13" ht="27.75" customHeight="1" x14ac:dyDescent="0.2">
      <c r="B45" s="1175"/>
      <c r="C45" s="1176"/>
      <c r="D45" s="329"/>
      <c r="E45" s="1179" t="s">
        <v>36</v>
      </c>
      <c r="F45" s="1179"/>
      <c r="G45" s="1179"/>
      <c r="H45" s="1180"/>
      <c r="I45" s="213">
        <v>876</v>
      </c>
      <c r="J45" s="214">
        <v>861</v>
      </c>
      <c r="K45" s="214">
        <v>856</v>
      </c>
      <c r="L45" s="214">
        <v>818</v>
      </c>
      <c r="M45" s="215">
        <v>855</v>
      </c>
    </row>
    <row r="46" spans="2:13" ht="27.75" customHeight="1" x14ac:dyDescent="0.2">
      <c r="B46" s="1175"/>
      <c r="C46" s="1176"/>
      <c r="D46" s="330"/>
      <c r="E46" s="1179" t="s">
        <v>37</v>
      </c>
      <c r="F46" s="1179"/>
      <c r="G46" s="1179"/>
      <c r="H46" s="1180"/>
      <c r="I46" s="213" t="s">
        <v>492</v>
      </c>
      <c r="J46" s="214" t="s">
        <v>492</v>
      </c>
      <c r="K46" s="214" t="s">
        <v>492</v>
      </c>
      <c r="L46" s="214" t="s">
        <v>492</v>
      </c>
      <c r="M46" s="215" t="s">
        <v>492</v>
      </c>
    </row>
    <row r="47" spans="2:13" ht="27.75" customHeight="1" x14ac:dyDescent="0.2">
      <c r="B47" s="1175"/>
      <c r="C47" s="1176"/>
      <c r="D47" s="331"/>
      <c r="E47" s="1189" t="s">
        <v>38</v>
      </c>
      <c r="F47" s="1190"/>
      <c r="G47" s="1190"/>
      <c r="H47" s="1191"/>
      <c r="I47" s="213" t="s">
        <v>492</v>
      </c>
      <c r="J47" s="214" t="s">
        <v>492</v>
      </c>
      <c r="K47" s="214" t="s">
        <v>492</v>
      </c>
      <c r="L47" s="214" t="s">
        <v>492</v>
      </c>
      <c r="M47" s="215" t="s">
        <v>492</v>
      </c>
    </row>
    <row r="48" spans="2:13" ht="27.75" customHeight="1" x14ac:dyDescent="0.2">
      <c r="B48" s="1175"/>
      <c r="C48" s="1176"/>
      <c r="D48" s="329"/>
      <c r="E48" s="1179" t="s">
        <v>39</v>
      </c>
      <c r="F48" s="1179"/>
      <c r="G48" s="1179"/>
      <c r="H48" s="1180"/>
      <c r="I48" s="213" t="s">
        <v>492</v>
      </c>
      <c r="J48" s="214" t="s">
        <v>492</v>
      </c>
      <c r="K48" s="214" t="s">
        <v>492</v>
      </c>
      <c r="L48" s="214" t="s">
        <v>492</v>
      </c>
      <c r="M48" s="215" t="s">
        <v>492</v>
      </c>
    </row>
    <row r="49" spans="2:13" ht="27.75" customHeight="1" x14ac:dyDescent="0.2">
      <c r="B49" s="1177"/>
      <c r="C49" s="1178"/>
      <c r="D49" s="329"/>
      <c r="E49" s="1179" t="s">
        <v>40</v>
      </c>
      <c r="F49" s="1179"/>
      <c r="G49" s="1179"/>
      <c r="H49" s="1180"/>
      <c r="I49" s="213" t="s">
        <v>492</v>
      </c>
      <c r="J49" s="214" t="s">
        <v>492</v>
      </c>
      <c r="K49" s="214" t="s">
        <v>492</v>
      </c>
      <c r="L49" s="214" t="s">
        <v>492</v>
      </c>
      <c r="M49" s="215" t="s">
        <v>492</v>
      </c>
    </row>
    <row r="50" spans="2:13" ht="27.75" customHeight="1" x14ac:dyDescent="0.2">
      <c r="B50" s="1173" t="s">
        <v>41</v>
      </c>
      <c r="C50" s="1174"/>
      <c r="D50" s="332"/>
      <c r="E50" s="1179" t="s">
        <v>42</v>
      </c>
      <c r="F50" s="1179"/>
      <c r="G50" s="1179"/>
      <c r="H50" s="1180"/>
      <c r="I50" s="213">
        <v>2356</v>
      </c>
      <c r="J50" s="214">
        <v>2069</v>
      </c>
      <c r="K50" s="214">
        <v>2056</v>
      </c>
      <c r="L50" s="214">
        <v>2238</v>
      </c>
      <c r="M50" s="215">
        <v>2518</v>
      </c>
    </row>
    <row r="51" spans="2:13" ht="27.75" customHeight="1" x14ac:dyDescent="0.2">
      <c r="B51" s="1175"/>
      <c r="C51" s="1176"/>
      <c r="D51" s="329"/>
      <c r="E51" s="1179" t="s">
        <v>43</v>
      </c>
      <c r="F51" s="1179"/>
      <c r="G51" s="1179"/>
      <c r="H51" s="1180"/>
      <c r="I51" s="213" t="s">
        <v>492</v>
      </c>
      <c r="J51" s="214" t="s">
        <v>492</v>
      </c>
      <c r="K51" s="214" t="s">
        <v>492</v>
      </c>
      <c r="L51" s="214" t="s">
        <v>492</v>
      </c>
      <c r="M51" s="215" t="s">
        <v>492</v>
      </c>
    </row>
    <row r="52" spans="2:13" ht="27.75" customHeight="1" x14ac:dyDescent="0.2">
      <c r="B52" s="1177"/>
      <c r="C52" s="1178"/>
      <c r="D52" s="329"/>
      <c r="E52" s="1179" t="s">
        <v>44</v>
      </c>
      <c r="F52" s="1179"/>
      <c r="G52" s="1179"/>
      <c r="H52" s="1180"/>
      <c r="I52" s="213">
        <v>5760</v>
      </c>
      <c r="J52" s="214">
        <v>6389</v>
      </c>
      <c r="K52" s="214">
        <v>6333</v>
      </c>
      <c r="L52" s="214">
        <v>6216</v>
      </c>
      <c r="M52" s="215">
        <v>5791</v>
      </c>
    </row>
    <row r="53" spans="2:13" ht="27.75" customHeight="1" thickBot="1" x14ac:dyDescent="0.25">
      <c r="B53" s="1181" t="s">
        <v>20</v>
      </c>
      <c r="C53" s="1182"/>
      <c r="D53" s="333"/>
      <c r="E53" s="1183" t="s">
        <v>45</v>
      </c>
      <c r="F53" s="1183"/>
      <c r="G53" s="1183"/>
      <c r="H53" s="1184"/>
      <c r="I53" s="216">
        <v>3301</v>
      </c>
      <c r="J53" s="217">
        <v>3337</v>
      </c>
      <c r="K53" s="217">
        <v>3961</v>
      </c>
      <c r="L53" s="217">
        <v>3507</v>
      </c>
      <c r="M53" s="218">
        <v>3434</v>
      </c>
    </row>
    <row r="54" spans="2:13" ht="27.75" customHeight="1" x14ac:dyDescent="0.2">
      <c r="B54" s="334" t="s">
        <v>46</v>
      </c>
      <c r="C54" s="335"/>
      <c r="D54" s="335"/>
      <c r="E54" s="336"/>
      <c r="F54" s="336"/>
      <c r="G54" s="336"/>
      <c r="H54" s="336"/>
      <c r="I54" s="337"/>
      <c r="J54" s="337"/>
      <c r="K54" s="337"/>
      <c r="L54" s="337"/>
      <c r="M54" s="337"/>
    </row>
    <row r="55" spans="2:13" ht="13.2" x14ac:dyDescent="0.2"/>
  </sheetData>
  <sheetProtection algorithmName="SHA-512" hashValue="0LkB74AdC4GLXj7/CqC47kyffYBuDqYh7YTvIfgZcsadEJpxdLhD8mRtmkysW9k64zkvDHWjfY2s7bLQNJR8Cw==" saltValue="62m+YJ/iY7IBHXoenLpa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B67CD-9820-4E13-ABB0-3EB452DB5294}">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62" t="s">
        <v>47</v>
      </c>
    </row>
    <row r="54" spans="2:8" ht="29.25" customHeight="1" thickBot="1" x14ac:dyDescent="0.3">
      <c r="B54" s="63" t="s">
        <v>1</v>
      </c>
      <c r="C54" s="64"/>
      <c r="D54" s="64"/>
      <c r="E54" s="65" t="s">
        <v>2</v>
      </c>
      <c r="F54" s="66" t="s">
        <v>534</v>
      </c>
      <c r="G54" s="66" t="s">
        <v>535</v>
      </c>
      <c r="H54" s="67" t="s">
        <v>536</v>
      </c>
    </row>
    <row r="55" spans="2:8" ht="52.5" customHeight="1" x14ac:dyDescent="0.2">
      <c r="B55" s="338"/>
      <c r="C55" s="1200" t="s">
        <v>48</v>
      </c>
      <c r="D55" s="1200"/>
      <c r="E55" s="1201"/>
      <c r="F55" s="339">
        <v>1248</v>
      </c>
      <c r="G55" s="339">
        <v>1428</v>
      </c>
      <c r="H55" s="340">
        <v>1697</v>
      </c>
    </row>
    <row r="56" spans="2:8" ht="52.5" customHeight="1" x14ac:dyDescent="0.2">
      <c r="B56" s="341"/>
      <c r="C56" s="1202" t="s">
        <v>49</v>
      </c>
      <c r="D56" s="1202"/>
      <c r="E56" s="1203"/>
      <c r="F56" s="342" t="s">
        <v>492</v>
      </c>
      <c r="G56" s="342" t="s">
        <v>492</v>
      </c>
      <c r="H56" s="343" t="s">
        <v>492</v>
      </c>
    </row>
    <row r="57" spans="2:8" ht="53.25" customHeight="1" x14ac:dyDescent="0.2">
      <c r="B57" s="341"/>
      <c r="C57" s="1204" t="s">
        <v>50</v>
      </c>
      <c r="D57" s="1204"/>
      <c r="E57" s="1205"/>
      <c r="F57" s="344">
        <v>468</v>
      </c>
      <c r="G57" s="344">
        <v>461</v>
      </c>
      <c r="H57" s="345">
        <v>509</v>
      </c>
    </row>
    <row r="58" spans="2:8" ht="45.75" customHeight="1" x14ac:dyDescent="0.2">
      <c r="B58" s="346"/>
      <c r="C58" s="1192" t="s">
        <v>563</v>
      </c>
      <c r="D58" s="1193"/>
      <c r="E58" s="1194"/>
      <c r="F58" s="347">
        <v>183</v>
      </c>
      <c r="G58" s="347">
        <v>183</v>
      </c>
      <c r="H58" s="348">
        <v>184</v>
      </c>
    </row>
    <row r="59" spans="2:8" ht="45.75" customHeight="1" x14ac:dyDescent="0.2">
      <c r="B59" s="346"/>
      <c r="C59" s="1192" t="s">
        <v>564</v>
      </c>
      <c r="D59" s="1193"/>
      <c r="E59" s="1194"/>
      <c r="F59" s="347">
        <v>109</v>
      </c>
      <c r="G59" s="347">
        <v>95</v>
      </c>
      <c r="H59" s="348">
        <v>145</v>
      </c>
    </row>
    <row r="60" spans="2:8" ht="45.75" customHeight="1" x14ac:dyDescent="0.2">
      <c r="B60" s="346"/>
      <c r="C60" s="1192" t="s">
        <v>565</v>
      </c>
      <c r="D60" s="1193"/>
      <c r="E60" s="1194"/>
      <c r="F60" s="347">
        <v>85</v>
      </c>
      <c r="G60" s="347">
        <v>82</v>
      </c>
      <c r="H60" s="348">
        <v>77</v>
      </c>
    </row>
    <row r="61" spans="2:8" ht="45.75" customHeight="1" x14ac:dyDescent="0.2">
      <c r="B61" s="346"/>
      <c r="C61" s="1192" t="s">
        <v>566</v>
      </c>
      <c r="D61" s="1193"/>
      <c r="E61" s="1194"/>
      <c r="F61" s="347">
        <v>38</v>
      </c>
      <c r="G61" s="347">
        <v>38</v>
      </c>
      <c r="H61" s="348">
        <v>38</v>
      </c>
    </row>
    <row r="62" spans="2:8" ht="45.75" customHeight="1" thickBot="1" x14ac:dyDescent="0.25">
      <c r="B62" s="349"/>
      <c r="C62" s="1195" t="s">
        <v>567</v>
      </c>
      <c r="D62" s="1196"/>
      <c r="E62" s="1197"/>
      <c r="F62" s="350">
        <v>14</v>
      </c>
      <c r="G62" s="350">
        <v>23</v>
      </c>
      <c r="H62" s="351">
        <v>27</v>
      </c>
    </row>
    <row r="63" spans="2:8" ht="52.5" customHeight="1" thickBot="1" x14ac:dyDescent="0.25">
      <c r="B63" s="352"/>
      <c r="C63" s="1198" t="s">
        <v>51</v>
      </c>
      <c r="D63" s="1198"/>
      <c r="E63" s="1199"/>
      <c r="F63" s="353">
        <v>1716</v>
      </c>
      <c r="G63" s="353">
        <v>1889</v>
      </c>
      <c r="H63" s="354">
        <v>2206</v>
      </c>
    </row>
    <row r="64" spans="2:8" ht="13.2" x14ac:dyDescent="0.2"/>
  </sheetData>
  <sheetProtection algorithmName="SHA-512" hashValue="saB9/bWq6djYsPJllsGg/Z8vpbOskn4AgeE6udAMKO844OS61D41f3ucmpy5nu3i+0RXTzeWoJD8YTe/MTM4jA==" saltValue="WklYmTc+tyTap1SruP2R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74" customWidth="1"/>
    <col min="2" max="8" width="13.33203125" style="74" customWidth="1"/>
    <col min="9" max="16384" width="11.109375" style="74"/>
  </cols>
  <sheetData>
    <row r="1" spans="1:8" x14ac:dyDescent="0.2">
      <c r="A1" s="68"/>
      <c r="B1" s="69"/>
      <c r="C1" s="70"/>
      <c r="D1" s="71"/>
      <c r="E1" s="72"/>
      <c r="F1" s="72"/>
      <c r="G1" s="72"/>
      <c r="H1" s="73"/>
    </row>
    <row r="2" spans="1:8" x14ac:dyDescent="0.2">
      <c r="A2" s="75"/>
      <c r="B2" s="76"/>
      <c r="C2" s="77"/>
      <c r="D2" s="78" t="s">
        <v>52</v>
      </c>
      <c r="E2" s="79"/>
      <c r="F2" s="80" t="s">
        <v>531</v>
      </c>
      <c r="G2" s="81"/>
      <c r="H2" s="82"/>
    </row>
    <row r="3" spans="1:8" x14ac:dyDescent="0.2">
      <c r="A3" s="78" t="s">
        <v>524</v>
      </c>
      <c r="B3" s="83"/>
      <c r="C3" s="84"/>
      <c r="D3" s="85">
        <v>36573</v>
      </c>
      <c r="E3" s="86"/>
      <c r="F3" s="87">
        <v>88328</v>
      </c>
      <c r="G3" s="88"/>
      <c r="H3" s="89"/>
    </row>
    <row r="4" spans="1:8" x14ac:dyDescent="0.2">
      <c r="A4" s="90"/>
      <c r="B4" s="91"/>
      <c r="C4" s="92"/>
      <c r="D4" s="93">
        <v>31891</v>
      </c>
      <c r="E4" s="94"/>
      <c r="F4" s="95">
        <v>49013</v>
      </c>
      <c r="G4" s="96"/>
      <c r="H4" s="97"/>
    </row>
    <row r="5" spans="1:8" x14ac:dyDescent="0.2">
      <c r="A5" s="78" t="s">
        <v>526</v>
      </c>
      <c r="B5" s="83"/>
      <c r="C5" s="84"/>
      <c r="D5" s="85">
        <v>107351</v>
      </c>
      <c r="E5" s="86"/>
      <c r="F5" s="87">
        <v>103390</v>
      </c>
      <c r="G5" s="88"/>
      <c r="H5" s="89"/>
    </row>
    <row r="6" spans="1:8" x14ac:dyDescent="0.2">
      <c r="A6" s="90"/>
      <c r="B6" s="91"/>
      <c r="C6" s="92"/>
      <c r="D6" s="93">
        <v>101099</v>
      </c>
      <c r="E6" s="94"/>
      <c r="F6" s="95">
        <v>51269</v>
      </c>
      <c r="G6" s="96"/>
      <c r="H6" s="97"/>
    </row>
    <row r="7" spans="1:8" x14ac:dyDescent="0.2">
      <c r="A7" s="78" t="s">
        <v>527</v>
      </c>
      <c r="B7" s="83"/>
      <c r="C7" s="84"/>
      <c r="D7" s="85">
        <v>140016</v>
      </c>
      <c r="E7" s="86"/>
      <c r="F7" s="87">
        <v>125391</v>
      </c>
      <c r="G7" s="88"/>
      <c r="H7" s="89"/>
    </row>
    <row r="8" spans="1:8" x14ac:dyDescent="0.2">
      <c r="A8" s="90"/>
      <c r="B8" s="91"/>
      <c r="C8" s="92"/>
      <c r="D8" s="93">
        <v>134082</v>
      </c>
      <c r="E8" s="94"/>
      <c r="F8" s="95">
        <v>68516</v>
      </c>
      <c r="G8" s="96"/>
      <c r="H8" s="97"/>
    </row>
    <row r="9" spans="1:8" x14ac:dyDescent="0.2">
      <c r="A9" s="78" t="s">
        <v>528</v>
      </c>
      <c r="B9" s="83"/>
      <c r="C9" s="84"/>
      <c r="D9" s="85">
        <v>55042</v>
      </c>
      <c r="E9" s="86"/>
      <c r="F9" s="87">
        <v>138402</v>
      </c>
      <c r="G9" s="88"/>
      <c r="H9" s="89"/>
    </row>
    <row r="10" spans="1:8" x14ac:dyDescent="0.2">
      <c r="A10" s="90"/>
      <c r="B10" s="91"/>
      <c r="C10" s="92"/>
      <c r="D10" s="93">
        <v>46794</v>
      </c>
      <c r="E10" s="94"/>
      <c r="F10" s="95">
        <v>70652</v>
      </c>
      <c r="G10" s="96"/>
      <c r="H10" s="97"/>
    </row>
    <row r="11" spans="1:8" x14ac:dyDescent="0.2">
      <c r="A11" s="78" t="s">
        <v>529</v>
      </c>
      <c r="B11" s="83"/>
      <c r="C11" s="84"/>
      <c r="D11" s="85">
        <v>75704</v>
      </c>
      <c r="E11" s="86"/>
      <c r="F11" s="87">
        <v>146367</v>
      </c>
      <c r="G11" s="88"/>
      <c r="H11" s="89"/>
    </row>
    <row r="12" spans="1:8" x14ac:dyDescent="0.2">
      <c r="A12" s="90"/>
      <c r="B12" s="91"/>
      <c r="C12" s="98"/>
      <c r="D12" s="93">
        <v>67023</v>
      </c>
      <c r="E12" s="94"/>
      <c r="F12" s="95">
        <v>79441</v>
      </c>
      <c r="G12" s="96"/>
      <c r="H12" s="97"/>
    </row>
    <row r="13" spans="1:8" x14ac:dyDescent="0.2">
      <c r="A13" s="78"/>
      <c r="B13" s="83"/>
      <c r="C13" s="99"/>
      <c r="D13" s="100">
        <v>82937</v>
      </c>
      <c r="E13" s="101"/>
      <c r="F13" s="102">
        <v>120376</v>
      </c>
      <c r="G13" s="103"/>
      <c r="H13" s="89"/>
    </row>
    <row r="14" spans="1:8" x14ac:dyDescent="0.2">
      <c r="A14" s="90"/>
      <c r="B14" s="91"/>
      <c r="C14" s="92"/>
      <c r="D14" s="93">
        <v>76178</v>
      </c>
      <c r="E14" s="94"/>
      <c r="F14" s="95">
        <v>63778</v>
      </c>
      <c r="G14" s="96"/>
      <c r="H14" s="97"/>
    </row>
    <row r="17" spans="1:11" x14ac:dyDescent="0.2">
      <c r="A17" s="74" t="s">
        <v>53</v>
      </c>
    </row>
    <row r="18" spans="1:11" x14ac:dyDescent="0.2">
      <c r="A18" s="104"/>
      <c r="B18" s="104" t="e">
        <f>#REF!</f>
        <v>#REF!</v>
      </c>
      <c r="C18" s="104" t="e">
        <f>#REF!</f>
        <v>#REF!</v>
      </c>
      <c r="D18" s="104" t="e">
        <f>#REF!</f>
        <v>#REF!</v>
      </c>
      <c r="E18" s="104" t="e">
        <f>#REF!</f>
        <v>#REF!</v>
      </c>
      <c r="F18" s="104" t="e">
        <f>#REF!</f>
        <v>#REF!</v>
      </c>
    </row>
    <row r="19" spans="1:11" x14ac:dyDescent="0.2">
      <c r="A19" s="104" t="s">
        <v>54</v>
      </c>
      <c r="B19" s="104" t="e">
        <f>ROUND(VALUE(SUBSTITUTE(#REF!,"▲","-")),2)</f>
        <v>#REF!</v>
      </c>
      <c r="C19" s="104" t="e">
        <f>ROUND(VALUE(SUBSTITUTE(#REF!,"▲","-")),2)</f>
        <v>#REF!</v>
      </c>
      <c r="D19" s="104" t="e">
        <f>ROUND(VALUE(SUBSTITUTE(#REF!,"▲","-")),2)</f>
        <v>#REF!</v>
      </c>
      <c r="E19" s="104" t="e">
        <f>ROUND(VALUE(SUBSTITUTE(#REF!,"▲","-")),2)</f>
        <v>#REF!</v>
      </c>
      <c r="F19" s="104" t="e">
        <f>ROUND(VALUE(SUBSTITUTE(#REF!,"▲","-")),2)</f>
        <v>#REF!</v>
      </c>
    </row>
    <row r="20" spans="1:11" x14ac:dyDescent="0.2">
      <c r="A20" s="104" t="s">
        <v>55</v>
      </c>
      <c r="B20" s="104" t="e">
        <f>ROUND(VALUE(SUBSTITUTE(#REF!,"▲","-")),2)</f>
        <v>#REF!</v>
      </c>
      <c r="C20" s="104" t="e">
        <f>ROUND(VALUE(SUBSTITUTE(#REF!,"▲","-")),2)</f>
        <v>#REF!</v>
      </c>
      <c r="D20" s="104" t="e">
        <f>ROUND(VALUE(SUBSTITUTE(#REF!,"▲","-")),2)</f>
        <v>#REF!</v>
      </c>
      <c r="E20" s="104" t="e">
        <f>ROUND(VALUE(SUBSTITUTE(#REF!,"▲","-")),2)</f>
        <v>#REF!</v>
      </c>
      <c r="F20" s="104" t="e">
        <f>ROUND(VALUE(SUBSTITUTE(#REF!,"▲","-")),2)</f>
        <v>#REF!</v>
      </c>
    </row>
    <row r="21" spans="1:11" x14ac:dyDescent="0.2">
      <c r="A21" s="104" t="s">
        <v>56</v>
      </c>
      <c r="B21" s="104" t="e">
        <f>IF(ISNUMBER(VALUE(SUBSTITUTE(#REF!,"▲","-"))),ROUND(VALUE(SUBSTITUTE(#REF!,"▲","-")),2),NA())</f>
        <v>#N/A</v>
      </c>
      <c r="C21" s="104" t="e">
        <f>IF(ISNUMBER(VALUE(SUBSTITUTE(#REF!,"▲","-"))),ROUND(VALUE(SUBSTITUTE(#REF!,"▲","-")),2),NA())</f>
        <v>#N/A</v>
      </c>
      <c r="D21" s="104" t="e">
        <f>IF(ISNUMBER(VALUE(SUBSTITUTE(#REF!,"▲","-"))),ROUND(VALUE(SUBSTITUTE(#REF!,"▲","-")),2),NA())</f>
        <v>#N/A</v>
      </c>
      <c r="E21" s="104" t="e">
        <f>IF(ISNUMBER(VALUE(SUBSTITUTE(#REF!,"▲","-"))),ROUND(VALUE(SUBSTITUTE(#REF!,"▲","-")),2),NA())</f>
        <v>#N/A</v>
      </c>
      <c r="F21" s="104" t="e">
        <f>IF(ISNUMBER(VALUE(SUBSTITUTE(#REF!,"▲","-"))),ROUND(VALUE(SUBSTITUTE(#REF!,"▲","-")),2),NA())</f>
        <v>#N/A</v>
      </c>
    </row>
    <row r="24" spans="1:11" x14ac:dyDescent="0.2">
      <c r="A24" s="74" t="s">
        <v>57</v>
      </c>
    </row>
    <row r="25" spans="1:11" x14ac:dyDescent="0.2">
      <c r="A25" s="105"/>
      <c r="B25" s="105" t="e">
        <f>#REF!</f>
        <v>#REF!</v>
      </c>
      <c r="C25" s="105"/>
      <c r="D25" s="105" t="e">
        <f>#REF!</f>
        <v>#REF!</v>
      </c>
      <c r="E25" s="105"/>
      <c r="F25" s="105" t="e">
        <f>#REF!</f>
        <v>#REF!</v>
      </c>
      <c r="G25" s="105"/>
      <c r="H25" s="105" t="e">
        <f>#REF!</f>
        <v>#REF!</v>
      </c>
      <c r="I25" s="105"/>
      <c r="J25" s="105" t="e">
        <f>#REF!</f>
        <v>#REF!</v>
      </c>
      <c r="K25" s="105"/>
    </row>
    <row r="26" spans="1:11" x14ac:dyDescent="0.2">
      <c r="A26" s="105"/>
      <c r="B26" s="105" t="s">
        <v>58</v>
      </c>
      <c r="C26" s="105" t="s">
        <v>59</v>
      </c>
      <c r="D26" s="105" t="s">
        <v>58</v>
      </c>
      <c r="E26" s="105" t="s">
        <v>59</v>
      </c>
      <c r="F26" s="105" t="s">
        <v>58</v>
      </c>
      <c r="G26" s="105" t="s">
        <v>59</v>
      </c>
      <c r="H26" s="105" t="s">
        <v>58</v>
      </c>
      <c r="I26" s="105" t="s">
        <v>59</v>
      </c>
      <c r="J26" s="105" t="s">
        <v>58</v>
      </c>
      <c r="K26" s="105" t="s">
        <v>59</v>
      </c>
    </row>
    <row r="27" spans="1:11" x14ac:dyDescent="0.2">
      <c r="A27" s="105" t="e">
        <f>IF(#REF!="",NA(),#REF!)</f>
        <v>#REF!</v>
      </c>
      <c r="B27" s="105" t="e">
        <f>IF(ROUND(VALUE(SUBSTITUTE(#REF!,"▲", "-")), 2) &lt; 0, ABS(ROUND(VALUE(SUBSTITUTE(#REF!,"▲", "-")), 2)), NA())</f>
        <v>#REF!</v>
      </c>
      <c r="C27" s="105" t="e">
        <f>IF(ROUND(VALUE(SUBSTITUTE(#REF!,"▲", "-")), 2) &gt;= 0, ABS(ROUND(VALUE(SUBSTITUTE(#REF!,"▲", "-")), 2)), NA())</f>
        <v>#REF!</v>
      </c>
      <c r="D27" s="105" t="e">
        <f>IF(ROUND(VALUE(SUBSTITUTE(#REF!,"▲", "-")), 2) &lt; 0, ABS(ROUND(VALUE(SUBSTITUTE(#REF!,"▲", "-")), 2)), NA())</f>
        <v>#REF!</v>
      </c>
      <c r="E27" s="105" t="e">
        <f>IF(ROUND(VALUE(SUBSTITUTE(#REF!,"▲", "-")), 2) &gt;= 0, ABS(ROUND(VALUE(SUBSTITUTE(#REF!,"▲", "-")), 2)), NA())</f>
        <v>#REF!</v>
      </c>
      <c r="F27" s="105" t="e">
        <f>IF(ROUND(VALUE(SUBSTITUTE(#REF!,"▲", "-")), 2) &lt; 0, ABS(ROUND(VALUE(SUBSTITUTE(#REF!,"▲", "-")), 2)), NA())</f>
        <v>#REF!</v>
      </c>
      <c r="G27" s="105" t="e">
        <f>IF(ROUND(VALUE(SUBSTITUTE(#REF!,"▲", "-")), 2) &gt;= 0, ABS(ROUND(VALUE(SUBSTITUTE(#REF!,"▲", "-")), 2)), NA())</f>
        <v>#REF!</v>
      </c>
      <c r="H27" s="105" t="e">
        <f>IF(ROUND(VALUE(SUBSTITUTE(#REF!,"▲", "-")), 2) &lt; 0, ABS(ROUND(VALUE(SUBSTITUTE(#REF!,"▲", "-")), 2)), NA())</f>
        <v>#REF!</v>
      </c>
      <c r="I27" s="105" t="e">
        <f>IF(ROUND(VALUE(SUBSTITUTE(#REF!,"▲", "-")), 2) &gt;= 0, ABS(ROUND(VALUE(SUBSTITUTE(#REF!,"▲", "-")), 2)), NA())</f>
        <v>#REF!</v>
      </c>
      <c r="J27" s="105" t="e">
        <f>IF(ROUND(VALUE(SUBSTITUTE(#REF!,"▲", "-")), 2) &lt; 0, ABS(ROUND(VALUE(SUBSTITUTE(#REF!,"▲", "-")), 2)), NA())</f>
        <v>#REF!</v>
      </c>
      <c r="K27" s="105" t="e">
        <f>IF(ROUND(VALUE(SUBSTITUTE(#REF!,"▲", "-")), 2) &gt;= 0, ABS(ROUND(VALUE(SUBSTITUTE(#REF!,"▲", "-")), 2)), NA())</f>
        <v>#REF!</v>
      </c>
    </row>
    <row r="28" spans="1:11" x14ac:dyDescent="0.2">
      <c r="A28" s="105" t="e">
        <f>IF(#REF!="",NA(),#REF!)</f>
        <v>#REF!</v>
      </c>
      <c r="B28" s="105" t="e">
        <f>IF(ROUND(VALUE(SUBSTITUTE(#REF!,"▲", "-")), 2) &lt; 0, ABS(ROUND(VALUE(SUBSTITUTE(#REF!,"▲", "-")), 2)), NA())</f>
        <v>#REF!</v>
      </c>
      <c r="C28" s="105" t="e">
        <f>IF(ROUND(VALUE(SUBSTITUTE(#REF!,"▲", "-")), 2) &gt;= 0, ABS(ROUND(VALUE(SUBSTITUTE(#REF!,"▲", "-")), 2)), NA())</f>
        <v>#REF!</v>
      </c>
      <c r="D28" s="105" t="e">
        <f>IF(ROUND(VALUE(SUBSTITUTE(#REF!,"▲", "-")), 2) &lt; 0, ABS(ROUND(VALUE(SUBSTITUTE(#REF!,"▲", "-")), 2)), NA())</f>
        <v>#REF!</v>
      </c>
      <c r="E28" s="105" t="e">
        <f>IF(ROUND(VALUE(SUBSTITUTE(#REF!,"▲", "-")), 2) &gt;= 0, ABS(ROUND(VALUE(SUBSTITUTE(#REF!,"▲", "-")), 2)), NA())</f>
        <v>#REF!</v>
      </c>
      <c r="F28" s="105" t="e">
        <f>IF(ROUND(VALUE(SUBSTITUTE(#REF!,"▲", "-")), 2) &lt; 0, ABS(ROUND(VALUE(SUBSTITUTE(#REF!,"▲", "-")), 2)), NA())</f>
        <v>#REF!</v>
      </c>
      <c r="G28" s="105" t="e">
        <f>IF(ROUND(VALUE(SUBSTITUTE(#REF!,"▲", "-")), 2) &gt;= 0, ABS(ROUND(VALUE(SUBSTITUTE(#REF!,"▲", "-")), 2)), NA())</f>
        <v>#REF!</v>
      </c>
      <c r="H28" s="105" t="e">
        <f>IF(ROUND(VALUE(SUBSTITUTE(#REF!,"▲", "-")), 2) &lt; 0, ABS(ROUND(VALUE(SUBSTITUTE(#REF!,"▲", "-")), 2)), NA())</f>
        <v>#REF!</v>
      </c>
      <c r="I28" s="105" t="e">
        <f>IF(ROUND(VALUE(SUBSTITUTE(#REF!,"▲", "-")), 2) &gt;= 0, ABS(ROUND(VALUE(SUBSTITUTE(#REF!,"▲", "-")), 2)), NA())</f>
        <v>#REF!</v>
      </c>
      <c r="J28" s="105" t="e">
        <f>IF(ROUND(VALUE(SUBSTITUTE(#REF!,"▲", "-")), 2) &lt; 0, ABS(ROUND(VALUE(SUBSTITUTE(#REF!,"▲", "-")), 2)), NA())</f>
        <v>#REF!</v>
      </c>
      <c r="K28" s="105" t="e">
        <f>IF(ROUND(VALUE(SUBSTITUTE(#REF!,"▲", "-")), 2) &gt;= 0, ABS(ROUND(VALUE(SUBSTITUTE(#REF!,"▲", "-")), 2)), NA())</f>
        <v>#REF!</v>
      </c>
    </row>
    <row r="29" spans="1:11" x14ac:dyDescent="0.2">
      <c r="A29" s="105" t="e">
        <f>IF(#REF!="",NA(),#REF!)</f>
        <v>#REF!</v>
      </c>
      <c r="B29" s="105" t="e">
        <f>IF(ROUND(VALUE(SUBSTITUTE(#REF!,"▲", "-")), 2) &lt; 0, ABS(ROUND(VALUE(SUBSTITUTE(#REF!,"▲", "-")), 2)), NA())</f>
        <v>#REF!</v>
      </c>
      <c r="C29" s="105" t="e">
        <f>IF(ROUND(VALUE(SUBSTITUTE(#REF!,"▲", "-")), 2) &gt;= 0, ABS(ROUND(VALUE(SUBSTITUTE(#REF!,"▲", "-")), 2)), NA())</f>
        <v>#REF!</v>
      </c>
      <c r="D29" s="105" t="e">
        <f>IF(ROUND(VALUE(SUBSTITUTE(#REF!,"▲", "-")), 2) &lt; 0, ABS(ROUND(VALUE(SUBSTITUTE(#REF!,"▲", "-")), 2)), NA())</f>
        <v>#REF!</v>
      </c>
      <c r="E29" s="105" t="e">
        <f>IF(ROUND(VALUE(SUBSTITUTE(#REF!,"▲", "-")), 2) &gt;= 0, ABS(ROUND(VALUE(SUBSTITUTE(#REF!,"▲", "-")), 2)), NA())</f>
        <v>#REF!</v>
      </c>
      <c r="F29" s="105" t="e">
        <f>IF(ROUND(VALUE(SUBSTITUTE(#REF!,"▲", "-")), 2) &lt; 0, ABS(ROUND(VALUE(SUBSTITUTE(#REF!,"▲", "-")), 2)), NA())</f>
        <v>#REF!</v>
      </c>
      <c r="G29" s="105" t="e">
        <f>IF(ROUND(VALUE(SUBSTITUTE(#REF!,"▲", "-")), 2) &gt;= 0, ABS(ROUND(VALUE(SUBSTITUTE(#REF!,"▲", "-")), 2)), NA())</f>
        <v>#REF!</v>
      </c>
      <c r="H29" s="105" t="e">
        <f>IF(ROUND(VALUE(SUBSTITUTE(#REF!,"▲", "-")), 2) &lt; 0, ABS(ROUND(VALUE(SUBSTITUTE(#REF!,"▲", "-")), 2)), NA())</f>
        <v>#REF!</v>
      </c>
      <c r="I29" s="105" t="e">
        <f>IF(ROUND(VALUE(SUBSTITUTE(#REF!,"▲", "-")), 2) &gt;= 0, ABS(ROUND(VALUE(SUBSTITUTE(#REF!,"▲", "-")), 2)), NA())</f>
        <v>#REF!</v>
      </c>
      <c r="J29" s="105" t="e">
        <f>IF(ROUND(VALUE(SUBSTITUTE(#REF!,"▲", "-")), 2) &lt; 0, ABS(ROUND(VALUE(SUBSTITUTE(#REF!,"▲", "-")), 2)), NA())</f>
        <v>#REF!</v>
      </c>
      <c r="K29" s="105" t="e">
        <f>IF(ROUND(VALUE(SUBSTITUTE(#REF!,"▲", "-")), 2) &gt;= 0, ABS(ROUND(VALUE(SUBSTITUTE(#REF!,"▲", "-")), 2)), NA())</f>
        <v>#REF!</v>
      </c>
    </row>
    <row r="30" spans="1:11" x14ac:dyDescent="0.2">
      <c r="A30" s="105" t="e">
        <f>IF(#REF!="",NA(),#REF!)</f>
        <v>#REF!</v>
      </c>
      <c r="B30" s="105" t="e">
        <f>IF(ROUND(VALUE(SUBSTITUTE(#REF!,"▲", "-")), 2) &lt; 0, ABS(ROUND(VALUE(SUBSTITUTE(#REF!,"▲", "-")), 2)), NA())</f>
        <v>#REF!</v>
      </c>
      <c r="C30" s="105" t="e">
        <f>IF(ROUND(VALUE(SUBSTITUTE(#REF!,"▲", "-")), 2) &gt;= 0, ABS(ROUND(VALUE(SUBSTITUTE(#REF!,"▲", "-")), 2)), NA())</f>
        <v>#REF!</v>
      </c>
      <c r="D30" s="105" t="e">
        <f>IF(ROUND(VALUE(SUBSTITUTE(#REF!,"▲", "-")), 2) &lt; 0, ABS(ROUND(VALUE(SUBSTITUTE(#REF!,"▲", "-")), 2)), NA())</f>
        <v>#REF!</v>
      </c>
      <c r="E30" s="105" t="e">
        <f>IF(ROUND(VALUE(SUBSTITUTE(#REF!,"▲", "-")), 2) &gt;= 0, ABS(ROUND(VALUE(SUBSTITUTE(#REF!,"▲", "-")), 2)), NA())</f>
        <v>#REF!</v>
      </c>
      <c r="F30" s="105" t="e">
        <f>IF(ROUND(VALUE(SUBSTITUTE(#REF!,"▲", "-")), 2) &lt; 0, ABS(ROUND(VALUE(SUBSTITUTE(#REF!,"▲", "-")), 2)), NA())</f>
        <v>#REF!</v>
      </c>
      <c r="G30" s="105" t="e">
        <f>IF(ROUND(VALUE(SUBSTITUTE(#REF!,"▲", "-")), 2) &gt;= 0, ABS(ROUND(VALUE(SUBSTITUTE(#REF!,"▲", "-")), 2)), NA())</f>
        <v>#REF!</v>
      </c>
      <c r="H30" s="105" t="e">
        <f>IF(ROUND(VALUE(SUBSTITUTE(#REF!,"▲", "-")), 2) &lt; 0, ABS(ROUND(VALUE(SUBSTITUTE(#REF!,"▲", "-")), 2)), NA())</f>
        <v>#REF!</v>
      </c>
      <c r="I30" s="105" t="e">
        <f>IF(ROUND(VALUE(SUBSTITUTE(#REF!,"▲", "-")), 2) &gt;= 0, ABS(ROUND(VALUE(SUBSTITUTE(#REF!,"▲", "-")), 2)), NA())</f>
        <v>#REF!</v>
      </c>
      <c r="J30" s="105" t="e">
        <f>IF(ROUND(VALUE(SUBSTITUTE(#REF!,"▲", "-")), 2) &lt; 0, ABS(ROUND(VALUE(SUBSTITUTE(#REF!,"▲", "-")), 2)), NA())</f>
        <v>#REF!</v>
      </c>
      <c r="K30" s="105" t="e">
        <f>IF(ROUND(VALUE(SUBSTITUTE(#REF!,"▲", "-")), 2) &gt;= 0, ABS(ROUND(VALUE(SUBSTITUTE(#REF!,"▲", "-")), 2)), NA())</f>
        <v>#REF!</v>
      </c>
    </row>
    <row r="31" spans="1:11" x14ac:dyDescent="0.2">
      <c r="A31" s="105" t="e">
        <f>IF(#REF!="",NA(),#REF!)</f>
        <v>#REF!</v>
      </c>
      <c r="B31" s="105" t="e">
        <f>IF(ROUND(VALUE(SUBSTITUTE(#REF!,"▲", "-")), 2) &lt; 0, ABS(ROUND(VALUE(SUBSTITUTE(#REF!,"▲", "-")), 2)), NA())</f>
        <v>#REF!</v>
      </c>
      <c r="C31" s="105" t="e">
        <f>IF(ROUND(VALUE(SUBSTITUTE(#REF!,"▲", "-")), 2) &gt;= 0, ABS(ROUND(VALUE(SUBSTITUTE(#REF!,"▲", "-")), 2)), NA())</f>
        <v>#REF!</v>
      </c>
      <c r="D31" s="105" t="e">
        <f>IF(ROUND(VALUE(SUBSTITUTE(#REF!,"▲", "-")), 2) &lt; 0, ABS(ROUND(VALUE(SUBSTITUTE(#REF!,"▲", "-")), 2)), NA())</f>
        <v>#REF!</v>
      </c>
      <c r="E31" s="105" t="e">
        <f>IF(ROUND(VALUE(SUBSTITUTE(#REF!,"▲", "-")), 2) &gt;= 0, ABS(ROUND(VALUE(SUBSTITUTE(#REF!,"▲", "-")), 2)), NA())</f>
        <v>#REF!</v>
      </c>
      <c r="F31" s="105" t="e">
        <f>IF(ROUND(VALUE(SUBSTITUTE(#REF!,"▲", "-")), 2) &lt; 0, ABS(ROUND(VALUE(SUBSTITUTE(#REF!,"▲", "-")), 2)), NA())</f>
        <v>#REF!</v>
      </c>
      <c r="G31" s="105" t="e">
        <f>IF(ROUND(VALUE(SUBSTITUTE(#REF!,"▲", "-")), 2) &gt;= 0, ABS(ROUND(VALUE(SUBSTITUTE(#REF!,"▲", "-")), 2)), NA())</f>
        <v>#REF!</v>
      </c>
      <c r="H31" s="105" t="e">
        <f>IF(ROUND(VALUE(SUBSTITUTE(#REF!,"▲", "-")), 2) &lt; 0, ABS(ROUND(VALUE(SUBSTITUTE(#REF!,"▲", "-")), 2)), NA())</f>
        <v>#REF!</v>
      </c>
      <c r="I31" s="105" t="e">
        <f>IF(ROUND(VALUE(SUBSTITUTE(#REF!,"▲", "-")), 2) &gt;= 0, ABS(ROUND(VALUE(SUBSTITUTE(#REF!,"▲", "-")), 2)), NA())</f>
        <v>#REF!</v>
      </c>
      <c r="J31" s="105" t="e">
        <f>IF(ROUND(VALUE(SUBSTITUTE(#REF!,"▲", "-")), 2) &lt; 0, ABS(ROUND(VALUE(SUBSTITUTE(#REF!,"▲", "-")), 2)), NA())</f>
        <v>#REF!</v>
      </c>
      <c r="K31" s="105" t="e">
        <f>IF(ROUND(VALUE(SUBSTITUTE(#REF!,"▲", "-")), 2) &gt;= 0, ABS(ROUND(VALUE(SUBSTITUTE(#REF!,"▲", "-")), 2)), NA())</f>
        <v>#REF!</v>
      </c>
    </row>
    <row r="32" spans="1:11" x14ac:dyDescent="0.2">
      <c r="A32" s="105" t="e">
        <f>IF(#REF!="",NA(),#REF!)</f>
        <v>#REF!</v>
      </c>
      <c r="B32" s="105" t="e">
        <f>IF(ROUND(VALUE(SUBSTITUTE(#REF!,"▲", "-")), 2) &lt; 0, ABS(ROUND(VALUE(SUBSTITUTE(#REF!,"▲", "-")), 2)), NA())</f>
        <v>#REF!</v>
      </c>
      <c r="C32" s="105" t="e">
        <f>IF(ROUND(VALUE(SUBSTITUTE(#REF!,"▲", "-")), 2) &gt;= 0, ABS(ROUND(VALUE(SUBSTITUTE(#REF!,"▲", "-")), 2)), NA())</f>
        <v>#REF!</v>
      </c>
      <c r="D32" s="105" t="e">
        <f>IF(ROUND(VALUE(SUBSTITUTE(#REF!,"▲", "-")), 2) &lt; 0, ABS(ROUND(VALUE(SUBSTITUTE(#REF!,"▲", "-")), 2)), NA())</f>
        <v>#REF!</v>
      </c>
      <c r="E32" s="105" t="e">
        <f>IF(ROUND(VALUE(SUBSTITUTE(#REF!,"▲", "-")), 2) &gt;= 0, ABS(ROUND(VALUE(SUBSTITUTE(#REF!,"▲", "-")), 2)), NA())</f>
        <v>#REF!</v>
      </c>
      <c r="F32" s="105" t="e">
        <f>IF(ROUND(VALUE(SUBSTITUTE(#REF!,"▲", "-")), 2) &lt; 0, ABS(ROUND(VALUE(SUBSTITUTE(#REF!,"▲", "-")), 2)), NA())</f>
        <v>#REF!</v>
      </c>
      <c r="G32" s="105" t="e">
        <f>IF(ROUND(VALUE(SUBSTITUTE(#REF!,"▲", "-")), 2) &gt;= 0, ABS(ROUND(VALUE(SUBSTITUTE(#REF!,"▲", "-")), 2)), NA())</f>
        <v>#REF!</v>
      </c>
      <c r="H32" s="105" t="e">
        <f>IF(ROUND(VALUE(SUBSTITUTE(#REF!,"▲", "-")), 2) &lt; 0, ABS(ROUND(VALUE(SUBSTITUTE(#REF!,"▲", "-")), 2)), NA())</f>
        <v>#REF!</v>
      </c>
      <c r="I32" s="105" t="e">
        <f>IF(ROUND(VALUE(SUBSTITUTE(#REF!,"▲", "-")), 2) &gt;= 0, ABS(ROUND(VALUE(SUBSTITUTE(#REF!,"▲", "-")), 2)), NA())</f>
        <v>#REF!</v>
      </c>
      <c r="J32" s="105" t="e">
        <f>IF(ROUND(VALUE(SUBSTITUTE(#REF!,"▲", "-")), 2) &lt; 0, ABS(ROUND(VALUE(SUBSTITUTE(#REF!,"▲", "-")), 2)), NA())</f>
        <v>#REF!</v>
      </c>
      <c r="K32" s="105" t="e">
        <f>IF(ROUND(VALUE(SUBSTITUTE(#REF!,"▲", "-")), 2) &gt;= 0, ABS(ROUND(VALUE(SUBSTITUTE(#REF!,"▲", "-")), 2)), NA())</f>
        <v>#REF!</v>
      </c>
    </row>
    <row r="33" spans="1:16" x14ac:dyDescent="0.2">
      <c r="A33" s="105" t="e">
        <f>IF(#REF!="",NA(),#REF!)</f>
        <v>#REF!</v>
      </c>
      <c r="B33" s="105" t="e">
        <f>IF(ROUND(VALUE(SUBSTITUTE(#REF!,"▲", "-")), 2) &lt; 0, ABS(ROUND(VALUE(SUBSTITUTE(#REF!,"▲", "-")), 2)), NA())</f>
        <v>#REF!</v>
      </c>
      <c r="C33" s="105" t="e">
        <f>IF(ROUND(VALUE(SUBSTITUTE(#REF!,"▲", "-")), 2) &gt;= 0, ABS(ROUND(VALUE(SUBSTITUTE(#REF!,"▲", "-")), 2)), NA())</f>
        <v>#REF!</v>
      </c>
      <c r="D33" s="105" t="e">
        <f>IF(ROUND(VALUE(SUBSTITUTE(#REF!,"▲", "-")), 2) &lt; 0, ABS(ROUND(VALUE(SUBSTITUTE(#REF!,"▲", "-")), 2)), NA())</f>
        <v>#REF!</v>
      </c>
      <c r="E33" s="105" t="e">
        <f>IF(ROUND(VALUE(SUBSTITUTE(#REF!,"▲", "-")), 2) &gt;= 0, ABS(ROUND(VALUE(SUBSTITUTE(#REF!,"▲", "-")), 2)), NA())</f>
        <v>#REF!</v>
      </c>
      <c r="F33" s="105" t="e">
        <f>IF(ROUND(VALUE(SUBSTITUTE(#REF!,"▲", "-")), 2) &lt; 0, ABS(ROUND(VALUE(SUBSTITUTE(#REF!,"▲", "-")), 2)), NA())</f>
        <v>#REF!</v>
      </c>
      <c r="G33" s="105" t="e">
        <f>IF(ROUND(VALUE(SUBSTITUTE(#REF!,"▲", "-")), 2) &gt;= 0, ABS(ROUND(VALUE(SUBSTITUTE(#REF!,"▲", "-")), 2)), NA())</f>
        <v>#REF!</v>
      </c>
      <c r="H33" s="105" t="e">
        <f>IF(ROUND(VALUE(SUBSTITUTE(#REF!,"▲", "-")), 2) &lt; 0, ABS(ROUND(VALUE(SUBSTITUTE(#REF!,"▲", "-")), 2)), NA())</f>
        <v>#REF!</v>
      </c>
      <c r="I33" s="105" t="e">
        <f>IF(ROUND(VALUE(SUBSTITUTE(#REF!,"▲", "-")), 2) &gt;= 0, ABS(ROUND(VALUE(SUBSTITUTE(#REF!,"▲", "-")), 2)), NA())</f>
        <v>#REF!</v>
      </c>
      <c r="J33" s="105" t="e">
        <f>IF(ROUND(VALUE(SUBSTITUTE(#REF!,"▲", "-")), 2) &lt; 0, ABS(ROUND(VALUE(SUBSTITUTE(#REF!,"▲", "-")), 2)), NA())</f>
        <v>#REF!</v>
      </c>
      <c r="K33" s="105" t="e">
        <f>IF(ROUND(VALUE(SUBSTITUTE(#REF!,"▲", "-")), 2) &gt;= 0, ABS(ROUND(VALUE(SUBSTITUTE(#REF!,"▲", "-")), 2)), NA())</f>
        <v>#REF!</v>
      </c>
    </row>
    <row r="34" spans="1:16" x14ac:dyDescent="0.2">
      <c r="A34" s="105" t="e">
        <f>IF(#REF!="",NA(),#REF!)</f>
        <v>#REF!</v>
      </c>
      <c r="B34" s="105" t="e">
        <f>IF(ROUND(VALUE(SUBSTITUTE(#REF!,"▲", "-")), 2) &lt; 0, ABS(ROUND(VALUE(SUBSTITUTE(#REF!,"▲", "-")), 2)), NA())</f>
        <v>#REF!</v>
      </c>
      <c r="C34" s="105" t="e">
        <f>IF(ROUND(VALUE(SUBSTITUTE(#REF!,"▲", "-")), 2) &gt;= 0, ABS(ROUND(VALUE(SUBSTITUTE(#REF!,"▲", "-")), 2)), NA())</f>
        <v>#REF!</v>
      </c>
      <c r="D34" s="105" t="e">
        <f>IF(ROUND(VALUE(SUBSTITUTE(#REF!,"▲", "-")), 2) &lt; 0, ABS(ROUND(VALUE(SUBSTITUTE(#REF!,"▲", "-")), 2)), NA())</f>
        <v>#REF!</v>
      </c>
      <c r="E34" s="105" t="e">
        <f>IF(ROUND(VALUE(SUBSTITUTE(#REF!,"▲", "-")), 2) &gt;= 0, ABS(ROUND(VALUE(SUBSTITUTE(#REF!,"▲", "-")), 2)), NA())</f>
        <v>#REF!</v>
      </c>
      <c r="F34" s="105" t="e">
        <f>IF(ROUND(VALUE(SUBSTITUTE(#REF!,"▲", "-")), 2) &lt; 0, ABS(ROUND(VALUE(SUBSTITUTE(#REF!,"▲", "-")), 2)), NA())</f>
        <v>#REF!</v>
      </c>
      <c r="G34" s="105" t="e">
        <f>IF(ROUND(VALUE(SUBSTITUTE(#REF!,"▲", "-")), 2) &gt;= 0, ABS(ROUND(VALUE(SUBSTITUTE(#REF!,"▲", "-")), 2)), NA())</f>
        <v>#REF!</v>
      </c>
      <c r="H34" s="105" t="e">
        <f>IF(ROUND(VALUE(SUBSTITUTE(#REF!,"▲", "-")), 2) &lt; 0, ABS(ROUND(VALUE(SUBSTITUTE(#REF!,"▲", "-")), 2)), NA())</f>
        <v>#REF!</v>
      </c>
      <c r="I34" s="105" t="e">
        <f>IF(ROUND(VALUE(SUBSTITUTE(#REF!,"▲", "-")), 2) &gt;= 0, ABS(ROUND(VALUE(SUBSTITUTE(#REF!,"▲", "-")), 2)), NA())</f>
        <v>#REF!</v>
      </c>
      <c r="J34" s="105" t="e">
        <f>IF(ROUND(VALUE(SUBSTITUTE(#REF!,"▲", "-")), 2) &lt; 0, ABS(ROUND(VALUE(SUBSTITUTE(#REF!,"▲", "-")), 2)), NA())</f>
        <v>#REF!</v>
      </c>
      <c r="K34" s="105" t="e">
        <f>IF(ROUND(VALUE(SUBSTITUTE(#REF!,"▲", "-")), 2) &gt;= 0, ABS(ROUND(VALUE(SUBSTITUTE(#REF!,"▲", "-")), 2)), NA())</f>
        <v>#REF!</v>
      </c>
    </row>
    <row r="35" spans="1:16" x14ac:dyDescent="0.2">
      <c r="A35" s="105" t="e">
        <f>IF(#REF!="",NA(),#REF!)</f>
        <v>#REF!</v>
      </c>
      <c r="B35" s="105" t="e">
        <f>IF(ROUND(VALUE(SUBSTITUTE(#REF!,"▲", "-")), 2) &lt; 0, ABS(ROUND(VALUE(SUBSTITUTE(#REF!,"▲", "-")), 2)), NA())</f>
        <v>#REF!</v>
      </c>
      <c r="C35" s="105" t="e">
        <f>IF(ROUND(VALUE(SUBSTITUTE(#REF!,"▲", "-")), 2) &gt;= 0, ABS(ROUND(VALUE(SUBSTITUTE(#REF!,"▲", "-")), 2)), NA())</f>
        <v>#REF!</v>
      </c>
      <c r="D35" s="105" t="e">
        <f>IF(ROUND(VALUE(SUBSTITUTE(#REF!,"▲", "-")), 2) &lt; 0, ABS(ROUND(VALUE(SUBSTITUTE(#REF!,"▲", "-")), 2)), NA())</f>
        <v>#REF!</v>
      </c>
      <c r="E35" s="105" t="e">
        <f>IF(ROUND(VALUE(SUBSTITUTE(#REF!,"▲", "-")), 2) &gt;= 0, ABS(ROUND(VALUE(SUBSTITUTE(#REF!,"▲", "-")), 2)), NA())</f>
        <v>#REF!</v>
      </c>
      <c r="F35" s="105" t="e">
        <f>IF(ROUND(VALUE(SUBSTITUTE(#REF!,"▲", "-")), 2) &lt; 0, ABS(ROUND(VALUE(SUBSTITUTE(#REF!,"▲", "-")), 2)), NA())</f>
        <v>#REF!</v>
      </c>
      <c r="G35" s="105" t="e">
        <f>IF(ROUND(VALUE(SUBSTITUTE(#REF!,"▲", "-")), 2) &gt;= 0, ABS(ROUND(VALUE(SUBSTITUTE(#REF!,"▲", "-")), 2)), NA())</f>
        <v>#REF!</v>
      </c>
      <c r="H35" s="105" t="e">
        <f>IF(ROUND(VALUE(SUBSTITUTE(#REF!,"▲", "-")), 2) &lt; 0, ABS(ROUND(VALUE(SUBSTITUTE(#REF!,"▲", "-")), 2)), NA())</f>
        <v>#REF!</v>
      </c>
      <c r="I35" s="105" t="e">
        <f>IF(ROUND(VALUE(SUBSTITUTE(#REF!,"▲", "-")), 2) &gt;= 0, ABS(ROUND(VALUE(SUBSTITUTE(#REF!,"▲", "-")), 2)), NA())</f>
        <v>#REF!</v>
      </c>
      <c r="J35" s="105" t="e">
        <f>IF(ROUND(VALUE(SUBSTITUTE(#REF!,"▲", "-")), 2) &lt; 0, ABS(ROUND(VALUE(SUBSTITUTE(#REF!,"▲", "-")), 2)), NA())</f>
        <v>#REF!</v>
      </c>
      <c r="K35" s="105" t="e">
        <f>IF(ROUND(VALUE(SUBSTITUTE(#REF!,"▲", "-")), 2) &gt;= 0, ABS(ROUND(VALUE(SUBSTITUTE(#REF!,"▲", "-")), 2)), NA())</f>
        <v>#REF!</v>
      </c>
    </row>
    <row r="36" spans="1:16" x14ac:dyDescent="0.2">
      <c r="A36" s="105" t="e">
        <f>IF(#REF!="",NA(),#REF!)</f>
        <v>#REF!</v>
      </c>
      <c r="B36" s="105" t="e">
        <f>IF(ROUND(VALUE(SUBSTITUTE(#REF!,"▲", "-")), 2) &lt; 0, ABS(ROUND(VALUE(SUBSTITUTE(#REF!,"▲", "-")), 2)), NA())</f>
        <v>#REF!</v>
      </c>
      <c r="C36" s="105" t="e">
        <f>IF(ROUND(VALUE(SUBSTITUTE(#REF!,"▲", "-")), 2) &gt;= 0, ABS(ROUND(VALUE(SUBSTITUTE(#REF!,"▲", "-")), 2)), NA())</f>
        <v>#REF!</v>
      </c>
      <c r="D36" s="105" t="e">
        <f>IF(ROUND(VALUE(SUBSTITUTE(#REF!,"▲", "-")), 2) &lt; 0, ABS(ROUND(VALUE(SUBSTITUTE(#REF!,"▲", "-")), 2)), NA())</f>
        <v>#REF!</v>
      </c>
      <c r="E36" s="105" t="e">
        <f>IF(ROUND(VALUE(SUBSTITUTE(#REF!,"▲", "-")), 2) &gt;= 0, ABS(ROUND(VALUE(SUBSTITUTE(#REF!,"▲", "-")), 2)), NA())</f>
        <v>#REF!</v>
      </c>
      <c r="F36" s="105" t="e">
        <f>IF(ROUND(VALUE(SUBSTITUTE(#REF!,"▲", "-")), 2) &lt; 0, ABS(ROUND(VALUE(SUBSTITUTE(#REF!,"▲", "-")), 2)), NA())</f>
        <v>#REF!</v>
      </c>
      <c r="G36" s="105" t="e">
        <f>IF(ROUND(VALUE(SUBSTITUTE(#REF!,"▲", "-")), 2) &gt;= 0, ABS(ROUND(VALUE(SUBSTITUTE(#REF!,"▲", "-")), 2)), NA())</f>
        <v>#REF!</v>
      </c>
      <c r="H36" s="105" t="e">
        <f>IF(ROUND(VALUE(SUBSTITUTE(#REF!,"▲", "-")), 2) &lt; 0, ABS(ROUND(VALUE(SUBSTITUTE(#REF!,"▲", "-")), 2)), NA())</f>
        <v>#REF!</v>
      </c>
      <c r="I36" s="105" t="e">
        <f>IF(ROUND(VALUE(SUBSTITUTE(#REF!,"▲", "-")), 2) &gt;= 0, ABS(ROUND(VALUE(SUBSTITUTE(#REF!,"▲", "-")), 2)), NA())</f>
        <v>#REF!</v>
      </c>
      <c r="J36" s="105" t="e">
        <f>IF(ROUND(VALUE(SUBSTITUTE(#REF!,"▲", "-")), 2) &lt; 0, ABS(ROUND(VALUE(SUBSTITUTE(#REF!,"▲", "-")), 2)), NA())</f>
        <v>#REF!</v>
      </c>
      <c r="K36" s="105" t="e">
        <f>IF(ROUND(VALUE(SUBSTITUTE(#REF!,"▲", "-")), 2) &gt;= 0, ABS(ROUND(VALUE(SUBSTITUTE(#REF!,"▲", "-")), 2)), NA())</f>
        <v>#REF!</v>
      </c>
    </row>
    <row r="39" spans="1:16" x14ac:dyDescent="0.2">
      <c r="A39" s="74" t="s">
        <v>60</v>
      </c>
    </row>
    <row r="40" spans="1:16" x14ac:dyDescent="0.2">
      <c r="A40" s="106"/>
      <c r="B40" s="106" t="e">
        <f>#REF!</f>
        <v>#REF!</v>
      </c>
      <c r="C40" s="106"/>
      <c r="D40" s="106"/>
      <c r="E40" s="106" t="e">
        <f>#REF!</f>
        <v>#REF!</v>
      </c>
      <c r="F40" s="106"/>
      <c r="G40" s="106"/>
      <c r="H40" s="106" t="e">
        <f>#REF!</f>
        <v>#REF!</v>
      </c>
      <c r="I40" s="106"/>
      <c r="J40" s="106"/>
      <c r="K40" s="106" t="e">
        <f>#REF!</f>
        <v>#REF!</v>
      </c>
      <c r="L40" s="106"/>
      <c r="M40" s="106"/>
      <c r="N40" s="106" t="e">
        <f>#REF!</f>
        <v>#REF!</v>
      </c>
      <c r="O40" s="106"/>
      <c r="P40" s="106"/>
    </row>
    <row r="41" spans="1:16" x14ac:dyDescent="0.2">
      <c r="A41" s="106"/>
      <c r="B41" s="106" t="s">
        <v>61</v>
      </c>
      <c r="C41" s="106"/>
      <c r="D41" s="106" t="s">
        <v>62</v>
      </c>
      <c r="E41" s="106" t="s">
        <v>61</v>
      </c>
      <c r="F41" s="106"/>
      <c r="G41" s="106" t="s">
        <v>62</v>
      </c>
      <c r="H41" s="106" t="s">
        <v>61</v>
      </c>
      <c r="I41" s="106"/>
      <c r="J41" s="106" t="s">
        <v>62</v>
      </c>
      <c r="K41" s="106" t="s">
        <v>61</v>
      </c>
      <c r="L41" s="106"/>
      <c r="M41" s="106" t="s">
        <v>62</v>
      </c>
      <c r="N41" s="106" t="s">
        <v>61</v>
      </c>
      <c r="O41" s="106"/>
      <c r="P41" s="106" t="s">
        <v>62</v>
      </c>
    </row>
    <row r="42" spans="1:16" x14ac:dyDescent="0.2">
      <c r="A42" s="106" t="s">
        <v>63</v>
      </c>
      <c r="B42" s="106"/>
      <c r="C42" s="106"/>
      <c r="D42" s="106" t="e">
        <f>#REF!</f>
        <v>#REF!</v>
      </c>
      <c r="E42" s="106"/>
      <c r="F42" s="106"/>
      <c r="G42" s="106" t="e">
        <f>#REF!</f>
        <v>#REF!</v>
      </c>
      <c r="H42" s="106"/>
      <c r="I42" s="106"/>
      <c r="J42" s="106" t="e">
        <f>#REF!</f>
        <v>#REF!</v>
      </c>
      <c r="K42" s="106"/>
      <c r="L42" s="106"/>
      <c r="M42" s="106" t="e">
        <f>#REF!</f>
        <v>#REF!</v>
      </c>
      <c r="N42" s="106"/>
      <c r="O42" s="106"/>
      <c r="P42" s="106" t="e">
        <f>#REF!</f>
        <v>#REF!</v>
      </c>
    </row>
    <row r="43" spans="1:16" x14ac:dyDescent="0.2">
      <c r="A43" s="106" t="s">
        <v>64</v>
      </c>
      <c r="B43" s="106" t="e">
        <f>#REF!</f>
        <v>#REF!</v>
      </c>
      <c r="C43" s="106"/>
      <c r="D43" s="106"/>
      <c r="E43" s="106" t="e">
        <f>#REF!</f>
        <v>#REF!</v>
      </c>
      <c r="F43" s="106"/>
      <c r="G43" s="106"/>
      <c r="H43" s="106" t="e">
        <f>#REF!</f>
        <v>#REF!</v>
      </c>
      <c r="I43" s="106"/>
      <c r="J43" s="106"/>
      <c r="K43" s="106" t="e">
        <f>#REF!</f>
        <v>#REF!</v>
      </c>
      <c r="L43" s="106"/>
      <c r="M43" s="106"/>
      <c r="N43" s="106" t="e">
        <f>#REF!</f>
        <v>#REF!</v>
      </c>
      <c r="O43" s="106"/>
      <c r="P43" s="106"/>
    </row>
    <row r="44" spans="1:16" x14ac:dyDescent="0.2">
      <c r="A44" s="106" t="s">
        <v>65</v>
      </c>
      <c r="B44" s="106" t="e">
        <f>#REF!</f>
        <v>#REF!</v>
      </c>
      <c r="C44" s="106"/>
      <c r="D44" s="106"/>
      <c r="E44" s="106" t="e">
        <f>#REF!</f>
        <v>#REF!</v>
      </c>
      <c r="F44" s="106"/>
      <c r="G44" s="106"/>
      <c r="H44" s="106" t="e">
        <f>#REF!</f>
        <v>#REF!</v>
      </c>
      <c r="I44" s="106"/>
      <c r="J44" s="106"/>
      <c r="K44" s="106" t="e">
        <f>#REF!</f>
        <v>#REF!</v>
      </c>
      <c r="L44" s="106"/>
      <c r="M44" s="106"/>
      <c r="N44" s="106" t="e">
        <f>#REF!</f>
        <v>#REF!</v>
      </c>
      <c r="O44" s="106"/>
      <c r="P44" s="106"/>
    </row>
    <row r="45" spans="1:16" x14ac:dyDescent="0.2">
      <c r="A45" s="106" t="s">
        <v>66</v>
      </c>
      <c r="B45" s="106" t="e">
        <f>#REF!</f>
        <v>#REF!</v>
      </c>
      <c r="C45" s="106"/>
      <c r="D45" s="106"/>
      <c r="E45" s="106" t="e">
        <f>#REF!</f>
        <v>#REF!</v>
      </c>
      <c r="F45" s="106"/>
      <c r="G45" s="106"/>
      <c r="H45" s="106" t="e">
        <f>#REF!</f>
        <v>#REF!</v>
      </c>
      <c r="I45" s="106"/>
      <c r="J45" s="106"/>
      <c r="K45" s="106" t="e">
        <f>#REF!</f>
        <v>#REF!</v>
      </c>
      <c r="L45" s="106"/>
      <c r="M45" s="106"/>
      <c r="N45" s="106" t="e">
        <f>#REF!</f>
        <v>#REF!</v>
      </c>
      <c r="O45" s="106"/>
      <c r="P45" s="106"/>
    </row>
    <row r="46" spans="1:16" x14ac:dyDescent="0.2">
      <c r="A46" s="106" t="s">
        <v>67</v>
      </c>
      <c r="B46" s="106" t="e">
        <f>#REF!</f>
        <v>#REF!</v>
      </c>
      <c r="C46" s="106"/>
      <c r="D46" s="106"/>
      <c r="E46" s="106" t="e">
        <f>#REF!</f>
        <v>#REF!</v>
      </c>
      <c r="F46" s="106"/>
      <c r="G46" s="106"/>
      <c r="H46" s="106" t="e">
        <f>#REF!</f>
        <v>#REF!</v>
      </c>
      <c r="I46" s="106"/>
      <c r="J46" s="106"/>
      <c r="K46" s="106" t="e">
        <f>#REF!</f>
        <v>#REF!</v>
      </c>
      <c r="L46" s="106"/>
      <c r="M46" s="106"/>
      <c r="N46" s="106" t="e">
        <f>#REF!</f>
        <v>#REF!</v>
      </c>
      <c r="O46" s="106"/>
      <c r="P46" s="106"/>
    </row>
    <row r="47" spans="1:16" x14ac:dyDescent="0.2">
      <c r="A47" s="106" t="s">
        <v>68</v>
      </c>
      <c r="B47" s="106" t="e">
        <f>#REF!</f>
        <v>#REF!</v>
      </c>
      <c r="C47" s="106"/>
      <c r="D47" s="106"/>
      <c r="E47" s="106" t="e">
        <f>#REF!</f>
        <v>#REF!</v>
      </c>
      <c r="F47" s="106"/>
      <c r="G47" s="106"/>
      <c r="H47" s="106" t="e">
        <f>#REF!</f>
        <v>#REF!</v>
      </c>
      <c r="I47" s="106"/>
      <c r="J47" s="106"/>
      <c r="K47" s="106" t="e">
        <f>#REF!</f>
        <v>#REF!</v>
      </c>
      <c r="L47" s="106"/>
      <c r="M47" s="106"/>
      <c r="N47" s="106" t="e">
        <f>#REF!</f>
        <v>#REF!</v>
      </c>
      <c r="O47" s="106"/>
      <c r="P47" s="106"/>
    </row>
    <row r="48" spans="1:16" x14ac:dyDescent="0.2">
      <c r="A48" s="106" t="s">
        <v>69</v>
      </c>
      <c r="B48" s="106" t="e">
        <f>#REF!</f>
        <v>#REF!</v>
      </c>
      <c r="C48" s="106"/>
      <c r="D48" s="106"/>
      <c r="E48" s="106" t="e">
        <f>#REF!</f>
        <v>#REF!</v>
      </c>
      <c r="F48" s="106"/>
      <c r="G48" s="106"/>
      <c r="H48" s="106" t="e">
        <f>#REF!</f>
        <v>#REF!</v>
      </c>
      <c r="I48" s="106"/>
      <c r="J48" s="106"/>
      <c r="K48" s="106" t="e">
        <f>#REF!</f>
        <v>#REF!</v>
      </c>
      <c r="L48" s="106"/>
      <c r="M48" s="106"/>
      <c r="N48" s="106" t="e">
        <f>#REF!</f>
        <v>#REF!</v>
      </c>
      <c r="O48" s="106"/>
      <c r="P48" s="106"/>
    </row>
    <row r="49" spans="1:16" x14ac:dyDescent="0.2">
      <c r="A49" s="106" t="s">
        <v>70</v>
      </c>
      <c r="B49" s="106" t="e">
        <f>#REF!</f>
        <v>#REF!</v>
      </c>
      <c r="C49" s="106"/>
      <c r="D49" s="106"/>
      <c r="E49" s="106" t="e">
        <f>#REF!</f>
        <v>#REF!</v>
      </c>
      <c r="F49" s="106"/>
      <c r="G49" s="106"/>
      <c r="H49" s="106" t="e">
        <f>#REF!</f>
        <v>#REF!</v>
      </c>
      <c r="I49" s="106"/>
      <c r="J49" s="106"/>
      <c r="K49" s="106" t="e">
        <f>#REF!</f>
        <v>#REF!</v>
      </c>
      <c r="L49" s="106"/>
      <c r="M49" s="106"/>
      <c r="N49" s="106" t="e">
        <f>#REF!</f>
        <v>#REF!</v>
      </c>
      <c r="O49" s="106"/>
      <c r="P49" s="106"/>
    </row>
    <row r="50" spans="1:16" x14ac:dyDescent="0.2">
      <c r="A50" s="106" t="s">
        <v>71</v>
      </c>
      <c r="B50" s="106" t="e">
        <f>NA()</f>
        <v>#N/A</v>
      </c>
      <c r="C50" s="106" t="e">
        <f>IF(ISNUMBER(#REF!),#REF!,NA())</f>
        <v>#N/A</v>
      </c>
      <c r="D50" s="106" t="e">
        <f>NA()</f>
        <v>#N/A</v>
      </c>
      <c r="E50" s="106" t="e">
        <f>NA()</f>
        <v>#N/A</v>
      </c>
      <c r="F50" s="106" t="e">
        <f>IF(ISNUMBER(#REF!),#REF!,NA())</f>
        <v>#N/A</v>
      </c>
      <c r="G50" s="106" t="e">
        <f>NA()</f>
        <v>#N/A</v>
      </c>
      <c r="H50" s="106" t="e">
        <f>NA()</f>
        <v>#N/A</v>
      </c>
      <c r="I50" s="106" t="e">
        <f>IF(ISNUMBER(#REF!),#REF!,NA())</f>
        <v>#N/A</v>
      </c>
      <c r="J50" s="106" t="e">
        <f>NA()</f>
        <v>#N/A</v>
      </c>
      <c r="K50" s="106" t="e">
        <f>NA()</f>
        <v>#N/A</v>
      </c>
      <c r="L50" s="106" t="e">
        <f>IF(ISNUMBER(#REF!),#REF!,NA())</f>
        <v>#N/A</v>
      </c>
      <c r="M50" s="106" t="e">
        <f>NA()</f>
        <v>#N/A</v>
      </c>
      <c r="N50" s="106" t="e">
        <f>NA()</f>
        <v>#N/A</v>
      </c>
      <c r="O50" s="106" t="e">
        <f>IF(ISNUMBER(#REF!),#REF!,NA())</f>
        <v>#N/A</v>
      </c>
      <c r="P50" s="106" t="e">
        <f>NA()</f>
        <v>#N/A</v>
      </c>
    </row>
    <row r="53" spans="1:16" x14ac:dyDescent="0.2">
      <c r="A53" s="74" t="s">
        <v>72</v>
      </c>
    </row>
    <row r="54" spans="1:16" x14ac:dyDescent="0.2">
      <c r="A54" s="105"/>
      <c r="B54" s="105" t="e">
        <f>#REF!</f>
        <v>#REF!</v>
      </c>
      <c r="C54" s="105"/>
      <c r="D54" s="105"/>
      <c r="E54" s="105" t="e">
        <f>#REF!</f>
        <v>#REF!</v>
      </c>
      <c r="F54" s="105"/>
      <c r="G54" s="105"/>
      <c r="H54" s="105" t="e">
        <f>#REF!</f>
        <v>#REF!</v>
      </c>
      <c r="I54" s="105"/>
      <c r="J54" s="105"/>
      <c r="K54" s="105" t="e">
        <f>#REF!</f>
        <v>#REF!</v>
      </c>
      <c r="L54" s="105"/>
      <c r="M54" s="105"/>
      <c r="N54" s="105" t="e">
        <f>#REF!</f>
        <v>#REF!</v>
      </c>
      <c r="O54" s="105"/>
      <c r="P54" s="105"/>
    </row>
    <row r="55" spans="1:16" x14ac:dyDescent="0.2">
      <c r="A55" s="105"/>
      <c r="B55" s="105" t="s">
        <v>73</v>
      </c>
      <c r="C55" s="105"/>
      <c r="D55" s="105" t="s">
        <v>74</v>
      </c>
      <c r="E55" s="105" t="s">
        <v>73</v>
      </c>
      <c r="F55" s="105"/>
      <c r="G55" s="105" t="s">
        <v>74</v>
      </c>
      <c r="H55" s="105" t="s">
        <v>73</v>
      </c>
      <c r="I55" s="105"/>
      <c r="J55" s="105" t="s">
        <v>74</v>
      </c>
      <c r="K55" s="105" t="s">
        <v>73</v>
      </c>
      <c r="L55" s="105"/>
      <c r="M55" s="105" t="s">
        <v>74</v>
      </c>
      <c r="N55" s="105" t="s">
        <v>73</v>
      </c>
      <c r="O55" s="105"/>
      <c r="P55" s="105" t="s">
        <v>74</v>
      </c>
    </row>
    <row r="56" spans="1:16" x14ac:dyDescent="0.2">
      <c r="A56" s="105" t="s">
        <v>44</v>
      </c>
      <c r="B56" s="105"/>
      <c r="C56" s="105"/>
      <c r="D56" s="105" t="e">
        <f>#REF!</f>
        <v>#REF!</v>
      </c>
      <c r="E56" s="105"/>
      <c r="F56" s="105"/>
      <c r="G56" s="105" t="e">
        <f>#REF!</f>
        <v>#REF!</v>
      </c>
      <c r="H56" s="105"/>
      <c r="I56" s="105"/>
      <c r="J56" s="105" t="e">
        <f>#REF!</f>
        <v>#REF!</v>
      </c>
      <c r="K56" s="105"/>
      <c r="L56" s="105"/>
      <c r="M56" s="105" t="e">
        <f>#REF!</f>
        <v>#REF!</v>
      </c>
      <c r="N56" s="105"/>
      <c r="O56" s="105"/>
      <c r="P56" s="105" t="e">
        <f>#REF!</f>
        <v>#REF!</v>
      </c>
    </row>
    <row r="57" spans="1:16" x14ac:dyDescent="0.2">
      <c r="A57" s="105" t="s">
        <v>43</v>
      </c>
      <c r="B57" s="105"/>
      <c r="C57" s="105"/>
      <c r="D57" s="105" t="e">
        <f>#REF!</f>
        <v>#REF!</v>
      </c>
      <c r="E57" s="105"/>
      <c r="F57" s="105"/>
      <c r="G57" s="105" t="e">
        <f>#REF!</f>
        <v>#REF!</v>
      </c>
      <c r="H57" s="105"/>
      <c r="I57" s="105"/>
      <c r="J57" s="105" t="e">
        <f>#REF!</f>
        <v>#REF!</v>
      </c>
      <c r="K57" s="105"/>
      <c r="L57" s="105"/>
      <c r="M57" s="105" t="e">
        <f>#REF!</f>
        <v>#REF!</v>
      </c>
      <c r="N57" s="105"/>
      <c r="O57" s="105"/>
      <c r="P57" s="105" t="e">
        <f>#REF!</f>
        <v>#REF!</v>
      </c>
    </row>
    <row r="58" spans="1:16" x14ac:dyDescent="0.2">
      <c r="A58" s="105" t="s">
        <v>42</v>
      </c>
      <c r="B58" s="105"/>
      <c r="C58" s="105"/>
      <c r="D58" s="105" t="e">
        <f>#REF!</f>
        <v>#REF!</v>
      </c>
      <c r="E58" s="105"/>
      <c r="F58" s="105"/>
      <c r="G58" s="105" t="e">
        <f>#REF!</f>
        <v>#REF!</v>
      </c>
      <c r="H58" s="105"/>
      <c r="I58" s="105"/>
      <c r="J58" s="105" t="e">
        <f>#REF!</f>
        <v>#REF!</v>
      </c>
      <c r="K58" s="105"/>
      <c r="L58" s="105"/>
      <c r="M58" s="105" t="e">
        <f>#REF!</f>
        <v>#REF!</v>
      </c>
      <c r="N58" s="105"/>
      <c r="O58" s="105"/>
      <c r="P58" s="105" t="e">
        <f>#REF!</f>
        <v>#REF!</v>
      </c>
    </row>
    <row r="59" spans="1:16" x14ac:dyDescent="0.2">
      <c r="A59" s="105" t="s">
        <v>40</v>
      </c>
      <c r="B59" s="105" t="e">
        <f>#REF!</f>
        <v>#REF!</v>
      </c>
      <c r="C59" s="105"/>
      <c r="D59" s="105"/>
      <c r="E59" s="105" t="e">
        <f>#REF!</f>
        <v>#REF!</v>
      </c>
      <c r="F59" s="105"/>
      <c r="G59" s="105"/>
      <c r="H59" s="105" t="e">
        <f>#REF!</f>
        <v>#REF!</v>
      </c>
      <c r="I59" s="105"/>
      <c r="J59" s="105"/>
      <c r="K59" s="105" t="e">
        <f>#REF!</f>
        <v>#REF!</v>
      </c>
      <c r="L59" s="105"/>
      <c r="M59" s="105"/>
      <c r="N59" s="105" t="e">
        <f>#REF!</f>
        <v>#REF!</v>
      </c>
      <c r="O59" s="105"/>
      <c r="P59" s="105"/>
    </row>
    <row r="60" spans="1:16" x14ac:dyDescent="0.2">
      <c r="A60" s="105" t="s">
        <v>39</v>
      </c>
      <c r="B60" s="105" t="e">
        <f>#REF!</f>
        <v>#REF!</v>
      </c>
      <c r="C60" s="105"/>
      <c r="D60" s="105"/>
      <c r="E60" s="105" t="e">
        <f>#REF!</f>
        <v>#REF!</v>
      </c>
      <c r="F60" s="105"/>
      <c r="G60" s="105"/>
      <c r="H60" s="105" t="e">
        <f>#REF!</f>
        <v>#REF!</v>
      </c>
      <c r="I60" s="105"/>
      <c r="J60" s="105"/>
      <c r="K60" s="105" t="e">
        <f>#REF!</f>
        <v>#REF!</v>
      </c>
      <c r="L60" s="105"/>
      <c r="M60" s="105"/>
      <c r="N60" s="105" t="e">
        <f>#REF!</f>
        <v>#REF!</v>
      </c>
      <c r="O60" s="105"/>
      <c r="P60" s="105"/>
    </row>
    <row r="61" spans="1:16" x14ac:dyDescent="0.2">
      <c r="A61" s="105" t="s">
        <v>37</v>
      </c>
      <c r="B61" s="105" t="e">
        <f>#REF!</f>
        <v>#REF!</v>
      </c>
      <c r="C61" s="105"/>
      <c r="D61" s="105"/>
      <c r="E61" s="105" t="e">
        <f>#REF!</f>
        <v>#REF!</v>
      </c>
      <c r="F61" s="105"/>
      <c r="G61" s="105"/>
      <c r="H61" s="105" t="e">
        <f>#REF!</f>
        <v>#REF!</v>
      </c>
      <c r="I61" s="105"/>
      <c r="J61" s="105"/>
      <c r="K61" s="105" t="e">
        <f>#REF!</f>
        <v>#REF!</v>
      </c>
      <c r="L61" s="105"/>
      <c r="M61" s="105"/>
      <c r="N61" s="105" t="e">
        <f>#REF!</f>
        <v>#REF!</v>
      </c>
      <c r="O61" s="105"/>
      <c r="P61" s="105"/>
    </row>
    <row r="62" spans="1:16" x14ac:dyDescent="0.2">
      <c r="A62" s="105" t="s">
        <v>36</v>
      </c>
      <c r="B62" s="105" t="e">
        <f>#REF!</f>
        <v>#REF!</v>
      </c>
      <c r="C62" s="105"/>
      <c r="D62" s="105"/>
      <c r="E62" s="105" t="e">
        <f>#REF!</f>
        <v>#REF!</v>
      </c>
      <c r="F62" s="105"/>
      <c r="G62" s="105"/>
      <c r="H62" s="105" t="e">
        <f>#REF!</f>
        <v>#REF!</v>
      </c>
      <c r="I62" s="105"/>
      <c r="J62" s="105"/>
      <c r="K62" s="105" t="e">
        <f>#REF!</f>
        <v>#REF!</v>
      </c>
      <c r="L62" s="105"/>
      <c r="M62" s="105"/>
      <c r="N62" s="105" t="e">
        <f>#REF!</f>
        <v>#REF!</v>
      </c>
      <c r="O62" s="105"/>
      <c r="P62" s="105"/>
    </row>
    <row r="63" spans="1:16" x14ac:dyDescent="0.2">
      <c r="A63" s="105" t="s">
        <v>35</v>
      </c>
      <c r="B63" s="105" t="e">
        <f>#REF!</f>
        <v>#REF!</v>
      </c>
      <c r="C63" s="105"/>
      <c r="D63" s="105"/>
      <c r="E63" s="105" t="e">
        <f>#REF!</f>
        <v>#REF!</v>
      </c>
      <c r="F63" s="105"/>
      <c r="G63" s="105"/>
      <c r="H63" s="105" t="e">
        <f>#REF!</f>
        <v>#REF!</v>
      </c>
      <c r="I63" s="105"/>
      <c r="J63" s="105"/>
      <c r="K63" s="105" t="e">
        <f>#REF!</f>
        <v>#REF!</v>
      </c>
      <c r="L63" s="105"/>
      <c r="M63" s="105"/>
      <c r="N63" s="105" t="e">
        <f>#REF!</f>
        <v>#REF!</v>
      </c>
      <c r="O63" s="105"/>
      <c r="P63" s="105"/>
    </row>
    <row r="64" spans="1:16" x14ac:dyDescent="0.2">
      <c r="A64" s="105" t="s">
        <v>34</v>
      </c>
      <c r="B64" s="105" t="e">
        <f>#REF!</f>
        <v>#REF!</v>
      </c>
      <c r="C64" s="105"/>
      <c r="D64" s="105"/>
      <c r="E64" s="105" t="e">
        <f>#REF!</f>
        <v>#REF!</v>
      </c>
      <c r="F64" s="105"/>
      <c r="G64" s="105"/>
      <c r="H64" s="105" t="e">
        <f>#REF!</f>
        <v>#REF!</v>
      </c>
      <c r="I64" s="105"/>
      <c r="J64" s="105"/>
      <c r="K64" s="105" t="e">
        <f>#REF!</f>
        <v>#REF!</v>
      </c>
      <c r="L64" s="105"/>
      <c r="M64" s="105"/>
      <c r="N64" s="105" t="e">
        <f>#REF!</f>
        <v>#REF!</v>
      </c>
      <c r="O64" s="105"/>
      <c r="P64" s="105"/>
    </row>
    <row r="65" spans="1:16" x14ac:dyDescent="0.2">
      <c r="A65" s="105" t="s">
        <v>33</v>
      </c>
      <c r="B65" s="105" t="e">
        <f>#REF!</f>
        <v>#REF!</v>
      </c>
      <c r="C65" s="105"/>
      <c r="D65" s="105"/>
      <c r="E65" s="105" t="e">
        <f>#REF!</f>
        <v>#REF!</v>
      </c>
      <c r="F65" s="105"/>
      <c r="G65" s="105"/>
      <c r="H65" s="105" t="e">
        <f>#REF!</f>
        <v>#REF!</v>
      </c>
      <c r="I65" s="105"/>
      <c r="J65" s="105"/>
      <c r="K65" s="105" t="e">
        <f>#REF!</f>
        <v>#REF!</v>
      </c>
      <c r="L65" s="105"/>
      <c r="M65" s="105"/>
      <c r="N65" s="105" t="e">
        <f>#REF!</f>
        <v>#REF!</v>
      </c>
      <c r="O65" s="105"/>
      <c r="P65" s="105"/>
    </row>
    <row r="66" spans="1:16" x14ac:dyDescent="0.2">
      <c r="A66" s="105" t="s">
        <v>32</v>
      </c>
      <c r="B66" s="105" t="e">
        <f>#REF!</f>
        <v>#REF!</v>
      </c>
      <c r="C66" s="105"/>
      <c r="D66" s="105"/>
      <c r="E66" s="105" t="e">
        <f>#REF!</f>
        <v>#REF!</v>
      </c>
      <c r="F66" s="105"/>
      <c r="G66" s="105"/>
      <c r="H66" s="105" t="e">
        <f>#REF!</f>
        <v>#REF!</v>
      </c>
      <c r="I66" s="105"/>
      <c r="J66" s="105"/>
      <c r="K66" s="105" t="e">
        <f>#REF!</f>
        <v>#REF!</v>
      </c>
      <c r="L66" s="105"/>
      <c r="M66" s="105"/>
      <c r="N66" s="105" t="e">
        <f>#REF!</f>
        <v>#REF!</v>
      </c>
      <c r="O66" s="105"/>
      <c r="P66" s="105"/>
    </row>
    <row r="67" spans="1:16" x14ac:dyDescent="0.2">
      <c r="A67" s="105" t="s">
        <v>75</v>
      </c>
      <c r="B67" s="105" t="e">
        <f>NA()</f>
        <v>#N/A</v>
      </c>
      <c r="C67" s="105" t="e">
        <f>IF(ISNUMBER(#REF!), IF(#REF! &lt; 0, 0,#REF!), NA())</f>
        <v>#N/A</v>
      </c>
      <c r="D67" s="105" t="e">
        <f>NA()</f>
        <v>#N/A</v>
      </c>
      <c r="E67" s="105" t="e">
        <f>NA()</f>
        <v>#N/A</v>
      </c>
      <c r="F67" s="105" t="e">
        <f>IF(ISNUMBER(#REF!), IF(#REF! &lt; 0, 0,#REF!), NA())</f>
        <v>#N/A</v>
      </c>
      <c r="G67" s="105" t="e">
        <f>NA()</f>
        <v>#N/A</v>
      </c>
      <c r="H67" s="105" t="e">
        <f>NA()</f>
        <v>#N/A</v>
      </c>
      <c r="I67" s="105" t="e">
        <f>IF(ISNUMBER(#REF!), IF(#REF! &lt; 0, 0,#REF!), NA())</f>
        <v>#N/A</v>
      </c>
      <c r="J67" s="105" t="e">
        <f>NA()</f>
        <v>#N/A</v>
      </c>
      <c r="K67" s="105" t="e">
        <f>NA()</f>
        <v>#N/A</v>
      </c>
      <c r="L67" s="105" t="e">
        <f>IF(ISNUMBER(#REF!), IF(#REF! &lt; 0, 0,#REF!), NA())</f>
        <v>#N/A</v>
      </c>
      <c r="M67" s="105" t="e">
        <f>NA()</f>
        <v>#N/A</v>
      </c>
      <c r="N67" s="105" t="e">
        <f>NA()</f>
        <v>#N/A</v>
      </c>
      <c r="O67" s="105" t="e">
        <f>IF(ISNUMBER(#REF!), IF(#REF! &lt; 0, 0,#REF!), NA())</f>
        <v>#N/A</v>
      </c>
      <c r="P67" s="105" t="e">
        <f>NA()</f>
        <v>#N/A</v>
      </c>
    </row>
    <row r="70" spans="1:16" x14ac:dyDescent="0.2">
      <c r="A70" s="107" t="s">
        <v>76</v>
      </c>
      <c r="B70" s="107"/>
      <c r="C70" s="107"/>
      <c r="D70" s="107"/>
      <c r="E70" s="107"/>
      <c r="F70" s="107"/>
    </row>
    <row r="71" spans="1:16" x14ac:dyDescent="0.2">
      <c r="A71" s="108"/>
      <c r="B71" s="108" t="e">
        <f>#REF!</f>
        <v>#REF!</v>
      </c>
      <c r="C71" s="108" t="e">
        <f>#REF!</f>
        <v>#REF!</v>
      </c>
      <c r="D71" s="108" t="e">
        <f>#REF!</f>
        <v>#REF!</v>
      </c>
    </row>
    <row r="72" spans="1:16" x14ac:dyDescent="0.2">
      <c r="A72" s="108" t="s">
        <v>77</v>
      </c>
      <c r="B72" s="109" t="e">
        <f>#REF!</f>
        <v>#REF!</v>
      </c>
      <c r="C72" s="109" t="e">
        <f>#REF!</f>
        <v>#REF!</v>
      </c>
      <c r="D72" s="109" t="e">
        <f>#REF!</f>
        <v>#REF!</v>
      </c>
    </row>
    <row r="73" spans="1:16" x14ac:dyDescent="0.2">
      <c r="A73" s="108" t="s">
        <v>78</v>
      </c>
      <c r="B73" s="109" t="e">
        <f>#REF!</f>
        <v>#REF!</v>
      </c>
      <c r="C73" s="109" t="e">
        <f>#REF!</f>
        <v>#REF!</v>
      </c>
      <c r="D73" s="109" t="e">
        <f>#REF!</f>
        <v>#REF!</v>
      </c>
    </row>
    <row r="74" spans="1:16" x14ac:dyDescent="0.2">
      <c r="A74" s="108" t="s">
        <v>79</v>
      </c>
      <c r="B74" s="109" t="e">
        <f>#REF!</f>
        <v>#REF!</v>
      </c>
      <c r="C74" s="109" t="e">
        <f>#REF!</f>
        <v>#REF!</v>
      </c>
      <c r="D74" s="109" t="e">
        <f>#REF!</f>
        <v>#REF!</v>
      </c>
    </row>
  </sheetData>
  <sheetProtection algorithmName="SHA-512" hashValue="PhhO9Qa2GUzzzcvZFez81D6ribzM7fyCZknV1DwHlbESd/Sy5IsPyQWLYdLe4ECLnIBJ6n+cOvlw/hPZ+pH8NQ==" saltValue="heVv7zGE2jB+sMx99KcB7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58A18-59EC-4440-B06D-1ED73743BAA8}">
  <sheetPr>
    <pageSetUpPr fitToPage="1"/>
  </sheetPr>
  <dimension ref="B1:EM49"/>
  <sheetViews>
    <sheetView showGridLines="0" workbookViewId="0"/>
  </sheetViews>
  <sheetFormatPr defaultColWidth="0" defaultRowHeight="11.25" customHeight="1" zeroHeight="1" x14ac:dyDescent="0.2"/>
  <cols>
    <col min="1" max="1" width="1.6640625" style="230" customWidth="1"/>
    <col min="2" max="2" width="2.33203125" style="230" customWidth="1"/>
    <col min="3" max="16" width="2.6640625" style="230" customWidth="1"/>
    <col min="17" max="17" width="2.33203125" style="230" customWidth="1"/>
    <col min="18" max="95" width="1.6640625" style="230" customWidth="1"/>
    <col min="96" max="133" width="1.6640625" style="140" customWidth="1"/>
    <col min="134" max="143" width="1.6640625" style="230" customWidth="1"/>
    <col min="144" max="16384" width="0" style="230" hidden="1"/>
  </cols>
  <sheetData>
    <row r="1" spans="2:143" ht="22.5" customHeight="1" thickBot="1" x14ac:dyDescent="0.25">
      <c r="B1" s="132"/>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708" t="s">
        <v>206</v>
      </c>
      <c r="DI1" s="709"/>
      <c r="DJ1" s="709"/>
      <c r="DK1" s="709"/>
      <c r="DL1" s="709"/>
      <c r="DM1" s="709"/>
      <c r="DN1" s="710"/>
      <c r="DO1" s="230"/>
      <c r="DP1" s="708" t="s">
        <v>207</v>
      </c>
      <c r="DQ1" s="709"/>
      <c r="DR1" s="709"/>
      <c r="DS1" s="709"/>
      <c r="DT1" s="709"/>
      <c r="DU1" s="709"/>
      <c r="DV1" s="709"/>
      <c r="DW1" s="709"/>
      <c r="DX1" s="709"/>
      <c r="DY1" s="709"/>
      <c r="DZ1" s="709"/>
      <c r="EA1" s="709"/>
      <c r="EB1" s="709"/>
      <c r="EC1" s="710"/>
      <c r="ED1" s="133"/>
      <c r="EE1" s="133"/>
      <c r="EF1" s="133"/>
      <c r="EG1" s="133"/>
      <c r="EH1" s="133"/>
      <c r="EI1" s="133"/>
      <c r="EJ1" s="133"/>
      <c r="EK1" s="133"/>
      <c r="EL1" s="133"/>
      <c r="EM1" s="133"/>
    </row>
    <row r="2" spans="2:143" ht="22.5" customHeight="1" x14ac:dyDescent="0.2">
      <c r="B2" s="134" t="s">
        <v>208</v>
      </c>
      <c r="R2" s="135"/>
      <c r="S2" s="135"/>
      <c r="T2" s="135"/>
      <c r="U2" s="135"/>
      <c r="V2" s="135"/>
      <c r="W2" s="135"/>
      <c r="X2" s="135"/>
      <c r="Y2" s="135"/>
      <c r="Z2" s="135"/>
      <c r="AA2" s="135"/>
      <c r="AB2" s="135"/>
      <c r="AC2" s="135"/>
      <c r="AE2" s="136"/>
      <c r="AF2" s="136"/>
      <c r="AG2" s="136"/>
      <c r="AH2" s="136"/>
      <c r="AI2" s="136"/>
      <c r="AJ2" s="135"/>
      <c r="AK2" s="135"/>
      <c r="AL2" s="135"/>
      <c r="AM2" s="135"/>
      <c r="AN2" s="135"/>
      <c r="AO2" s="135"/>
      <c r="AP2" s="135"/>
      <c r="CD2" s="133"/>
      <c r="CE2" s="133"/>
      <c r="CF2" s="133"/>
      <c r="CG2" s="133"/>
      <c r="CH2" s="133"/>
      <c r="CI2" s="133"/>
      <c r="CJ2" s="133"/>
      <c r="CK2" s="133"/>
      <c r="CL2" s="133"/>
      <c r="CM2" s="133"/>
      <c r="CN2" s="133"/>
      <c r="CO2" s="133"/>
      <c r="CP2" s="133"/>
      <c r="CQ2" s="133"/>
      <c r="CR2" s="133"/>
      <c r="CS2" s="133"/>
      <c r="CT2" s="133"/>
      <c r="CU2" s="133"/>
      <c r="CV2" s="133"/>
      <c r="CW2" s="133"/>
      <c r="CX2" s="133"/>
      <c r="CY2" s="133"/>
      <c r="CZ2" s="133"/>
      <c r="DA2" s="133"/>
      <c r="DB2" s="133"/>
      <c r="DC2" s="133"/>
      <c r="DD2" s="133"/>
      <c r="DE2" s="133"/>
      <c r="DF2" s="133"/>
      <c r="DG2" s="133"/>
      <c r="DH2" s="133"/>
      <c r="DI2" s="133"/>
      <c r="DJ2" s="133"/>
      <c r="DK2" s="133"/>
      <c r="DL2" s="133"/>
      <c r="DM2" s="133"/>
      <c r="DN2" s="133"/>
      <c r="DO2" s="133"/>
      <c r="DP2" s="133"/>
      <c r="DQ2" s="133"/>
      <c r="DR2" s="133"/>
      <c r="DS2" s="133"/>
      <c r="DT2" s="133"/>
      <c r="DU2" s="133"/>
      <c r="DV2" s="133"/>
      <c r="DW2" s="133"/>
      <c r="DX2" s="133"/>
      <c r="DY2" s="133"/>
      <c r="DZ2" s="133"/>
      <c r="EA2" s="133"/>
      <c r="EB2" s="133"/>
      <c r="EC2" s="133"/>
    </row>
    <row r="3" spans="2:143" ht="11.25" customHeight="1" x14ac:dyDescent="0.2">
      <c r="B3" s="670" t="s">
        <v>209</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0" t="s">
        <v>210</v>
      </c>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U3" s="671"/>
      <c r="BV3" s="671"/>
      <c r="BW3" s="671"/>
      <c r="BX3" s="671"/>
      <c r="BY3" s="671"/>
      <c r="BZ3" s="671"/>
      <c r="CA3" s="671"/>
      <c r="CB3" s="672"/>
      <c r="CD3" s="670" t="s">
        <v>211</v>
      </c>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1"/>
      <c r="DY3" s="671"/>
      <c r="DZ3" s="671"/>
      <c r="EA3" s="671"/>
      <c r="EB3" s="671"/>
      <c r="EC3" s="672"/>
    </row>
    <row r="4" spans="2:143" ht="11.25" customHeight="1" x14ac:dyDescent="0.2">
      <c r="B4" s="670" t="s">
        <v>1</v>
      </c>
      <c r="C4" s="671"/>
      <c r="D4" s="671"/>
      <c r="E4" s="671"/>
      <c r="F4" s="671"/>
      <c r="G4" s="671"/>
      <c r="H4" s="671"/>
      <c r="I4" s="671"/>
      <c r="J4" s="671"/>
      <c r="K4" s="671"/>
      <c r="L4" s="671"/>
      <c r="M4" s="671"/>
      <c r="N4" s="671"/>
      <c r="O4" s="671"/>
      <c r="P4" s="671"/>
      <c r="Q4" s="672"/>
      <c r="R4" s="670" t="s">
        <v>212</v>
      </c>
      <c r="S4" s="671"/>
      <c r="T4" s="671"/>
      <c r="U4" s="671"/>
      <c r="V4" s="671"/>
      <c r="W4" s="671"/>
      <c r="X4" s="671"/>
      <c r="Y4" s="672"/>
      <c r="Z4" s="670" t="s">
        <v>213</v>
      </c>
      <c r="AA4" s="671"/>
      <c r="AB4" s="671"/>
      <c r="AC4" s="672"/>
      <c r="AD4" s="670" t="s">
        <v>214</v>
      </c>
      <c r="AE4" s="671"/>
      <c r="AF4" s="671"/>
      <c r="AG4" s="671"/>
      <c r="AH4" s="671"/>
      <c r="AI4" s="671"/>
      <c r="AJ4" s="671"/>
      <c r="AK4" s="672"/>
      <c r="AL4" s="670" t="s">
        <v>213</v>
      </c>
      <c r="AM4" s="671"/>
      <c r="AN4" s="671"/>
      <c r="AO4" s="672"/>
      <c r="AP4" s="711" t="s">
        <v>215</v>
      </c>
      <c r="AQ4" s="711"/>
      <c r="AR4" s="711"/>
      <c r="AS4" s="711"/>
      <c r="AT4" s="711"/>
      <c r="AU4" s="711"/>
      <c r="AV4" s="711"/>
      <c r="AW4" s="711"/>
      <c r="AX4" s="711"/>
      <c r="AY4" s="711"/>
      <c r="AZ4" s="711"/>
      <c r="BA4" s="711"/>
      <c r="BB4" s="711"/>
      <c r="BC4" s="711"/>
      <c r="BD4" s="711"/>
      <c r="BE4" s="711"/>
      <c r="BF4" s="711"/>
      <c r="BG4" s="711" t="s">
        <v>216</v>
      </c>
      <c r="BH4" s="711"/>
      <c r="BI4" s="711"/>
      <c r="BJ4" s="711"/>
      <c r="BK4" s="711"/>
      <c r="BL4" s="711"/>
      <c r="BM4" s="711"/>
      <c r="BN4" s="711"/>
      <c r="BO4" s="711" t="s">
        <v>213</v>
      </c>
      <c r="BP4" s="711"/>
      <c r="BQ4" s="711"/>
      <c r="BR4" s="711"/>
      <c r="BS4" s="711" t="s">
        <v>217</v>
      </c>
      <c r="BT4" s="711"/>
      <c r="BU4" s="711"/>
      <c r="BV4" s="711"/>
      <c r="BW4" s="711"/>
      <c r="BX4" s="711"/>
      <c r="BY4" s="711"/>
      <c r="BZ4" s="711"/>
      <c r="CA4" s="711"/>
      <c r="CB4" s="711"/>
      <c r="CD4" s="670" t="s">
        <v>218</v>
      </c>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2"/>
    </row>
    <row r="5" spans="2:143" ht="11.25" customHeight="1" x14ac:dyDescent="0.2">
      <c r="B5" s="667" t="s">
        <v>219</v>
      </c>
      <c r="C5" s="668"/>
      <c r="D5" s="668"/>
      <c r="E5" s="668"/>
      <c r="F5" s="668"/>
      <c r="G5" s="668"/>
      <c r="H5" s="668"/>
      <c r="I5" s="668"/>
      <c r="J5" s="668"/>
      <c r="K5" s="668"/>
      <c r="L5" s="668"/>
      <c r="M5" s="668"/>
      <c r="N5" s="668"/>
      <c r="O5" s="668"/>
      <c r="P5" s="668"/>
      <c r="Q5" s="669"/>
      <c r="R5" s="664">
        <v>1072069</v>
      </c>
      <c r="S5" s="665"/>
      <c r="T5" s="665"/>
      <c r="U5" s="665"/>
      <c r="V5" s="665"/>
      <c r="W5" s="665"/>
      <c r="X5" s="665"/>
      <c r="Y5" s="693"/>
      <c r="Z5" s="706">
        <v>17.2</v>
      </c>
      <c r="AA5" s="706"/>
      <c r="AB5" s="706"/>
      <c r="AC5" s="706"/>
      <c r="AD5" s="707">
        <v>1072069</v>
      </c>
      <c r="AE5" s="707"/>
      <c r="AF5" s="707"/>
      <c r="AG5" s="707"/>
      <c r="AH5" s="707"/>
      <c r="AI5" s="707"/>
      <c r="AJ5" s="707"/>
      <c r="AK5" s="707"/>
      <c r="AL5" s="694">
        <v>29.5</v>
      </c>
      <c r="AM5" s="676"/>
      <c r="AN5" s="676"/>
      <c r="AO5" s="695"/>
      <c r="AP5" s="667" t="s">
        <v>220</v>
      </c>
      <c r="AQ5" s="668"/>
      <c r="AR5" s="668"/>
      <c r="AS5" s="668"/>
      <c r="AT5" s="668"/>
      <c r="AU5" s="668"/>
      <c r="AV5" s="668"/>
      <c r="AW5" s="668"/>
      <c r="AX5" s="668"/>
      <c r="AY5" s="668"/>
      <c r="AZ5" s="668"/>
      <c r="BA5" s="668"/>
      <c r="BB5" s="668"/>
      <c r="BC5" s="668"/>
      <c r="BD5" s="668"/>
      <c r="BE5" s="668"/>
      <c r="BF5" s="669"/>
      <c r="BG5" s="612">
        <v>1068673</v>
      </c>
      <c r="BH5" s="613"/>
      <c r="BI5" s="613"/>
      <c r="BJ5" s="613"/>
      <c r="BK5" s="613"/>
      <c r="BL5" s="613"/>
      <c r="BM5" s="613"/>
      <c r="BN5" s="614"/>
      <c r="BO5" s="650">
        <v>99.7</v>
      </c>
      <c r="BP5" s="650"/>
      <c r="BQ5" s="650"/>
      <c r="BR5" s="650"/>
      <c r="BS5" s="651" t="s">
        <v>126</v>
      </c>
      <c r="BT5" s="651"/>
      <c r="BU5" s="651"/>
      <c r="BV5" s="651"/>
      <c r="BW5" s="651"/>
      <c r="BX5" s="651"/>
      <c r="BY5" s="651"/>
      <c r="BZ5" s="651"/>
      <c r="CA5" s="651"/>
      <c r="CB5" s="686"/>
      <c r="CD5" s="670" t="s">
        <v>215</v>
      </c>
      <c r="CE5" s="671"/>
      <c r="CF5" s="671"/>
      <c r="CG5" s="671"/>
      <c r="CH5" s="671"/>
      <c r="CI5" s="671"/>
      <c r="CJ5" s="671"/>
      <c r="CK5" s="671"/>
      <c r="CL5" s="671"/>
      <c r="CM5" s="671"/>
      <c r="CN5" s="671"/>
      <c r="CO5" s="671"/>
      <c r="CP5" s="671"/>
      <c r="CQ5" s="672"/>
      <c r="CR5" s="670" t="s">
        <v>221</v>
      </c>
      <c r="CS5" s="671"/>
      <c r="CT5" s="671"/>
      <c r="CU5" s="671"/>
      <c r="CV5" s="671"/>
      <c r="CW5" s="671"/>
      <c r="CX5" s="671"/>
      <c r="CY5" s="672"/>
      <c r="CZ5" s="670" t="s">
        <v>213</v>
      </c>
      <c r="DA5" s="671"/>
      <c r="DB5" s="671"/>
      <c r="DC5" s="672"/>
      <c r="DD5" s="670" t="s">
        <v>222</v>
      </c>
      <c r="DE5" s="671"/>
      <c r="DF5" s="671"/>
      <c r="DG5" s="671"/>
      <c r="DH5" s="671"/>
      <c r="DI5" s="671"/>
      <c r="DJ5" s="671"/>
      <c r="DK5" s="671"/>
      <c r="DL5" s="671"/>
      <c r="DM5" s="671"/>
      <c r="DN5" s="671"/>
      <c r="DO5" s="671"/>
      <c r="DP5" s="672"/>
      <c r="DQ5" s="670" t="s">
        <v>223</v>
      </c>
      <c r="DR5" s="671"/>
      <c r="DS5" s="671"/>
      <c r="DT5" s="671"/>
      <c r="DU5" s="671"/>
      <c r="DV5" s="671"/>
      <c r="DW5" s="671"/>
      <c r="DX5" s="671"/>
      <c r="DY5" s="671"/>
      <c r="DZ5" s="671"/>
      <c r="EA5" s="671"/>
      <c r="EB5" s="671"/>
      <c r="EC5" s="672"/>
    </row>
    <row r="6" spans="2:143" ht="11.25" customHeight="1" x14ac:dyDescent="0.2">
      <c r="B6" s="609" t="s">
        <v>224</v>
      </c>
      <c r="C6" s="610"/>
      <c r="D6" s="610"/>
      <c r="E6" s="610"/>
      <c r="F6" s="610"/>
      <c r="G6" s="610"/>
      <c r="H6" s="610"/>
      <c r="I6" s="610"/>
      <c r="J6" s="610"/>
      <c r="K6" s="610"/>
      <c r="L6" s="610"/>
      <c r="M6" s="610"/>
      <c r="N6" s="610"/>
      <c r="O6" s="610"/>
      <c r="P6" s="610"/>
      <c r="Q6" s="611"/>
      <c r="R6" s="612">
        <v>62986</v>
      </c>
      <c r="S6" s="613"/>
      <c r="T6" s="613"/>
      <c r="U6" s="613"/>
      <c r="V6" s="613"/>
      <c r="W6" s="613"/>
      <c r="X6" s="613"/>
      <c r="Y6" s="614"/>
      <c r="Z6" s="650">
        <v>1</v>
      </c>
      <c r="AA6" s="650"/>
      <c r="AB6" s="650"/>
      <c r="AC6" s="650"/>
      <c r="AD6" s="651">
        <v>62986</v>
      </c>
      <c r="AE6" s="651"/>
      <c r="AF6" s="651"/>
      <c r="AG6" s="651"/>
      <c r="AH6" s="651"/>
      <c r="AI6" s="651"/>
      <c r="AJ6" s="651"/>
      <c r="AK6" s="651"/>
      <c r="AL6" s="615">
        <v>1.7</v>
      </c>
      <c r="AM6" s="616"/>
      <c r="AN6" s="616"/>
      <c r="AO6" s="652"/>
      <c r="AP6" s="609" t="s">
        <v>225</v>
      </c>
      <c r="AQ6" s="610"/>
      <c r="AR6" s="610"/>
      <c r="AS6" s="610"/>
      <c r="AT6" s="610"/>
      <c r="AU6" s="610"/>
      <c r="AV6" s="610"/>
      <c r="AW6" s="610"/>
      <c r="AX6" s="610"/>
      <c r="AY6" s="610"/>
      <c r="AZ6" s="610"/>
      <c r="BA6" s="610"/>
      <c r="BB6" s="610"/>
      <c r="BC6" s="610"/>
      <c r="BD6" s="610"/>
      <c r="BE6" s="610"/>
      <c r="BF6" s="611"/>
      <c r="BG6" s="612">
        <v>1068673</v>
      </c>
      <c r="BH6" s="613"/>
      <c r="BI6" s="613"/>
      <c r="BJ6" s="613"/>
      <c r="BK6" s="613"/>
      <c r="BL6" s="613"/>
      <c r="BM6" s="613"/>
      <c r="BN6" s="614"/>
      <c r="BO6" s="650">
        <v>99.7</v>
      </c>
      <c r="BP6" s="650"/>
      <c r="BQ6" s="650"/>
      <c r="BR6" s="650"/>
      <c r="BS6" s="651" t="s">
        <v>126</v>
      </c>
      <c r="BT6" s="651"/>
      <c r="BU6" s="651"/>
      <c r="BV6" s="651"/>
      <c r="BW6" s="651"/>
      <c r="BX6" s="651"/>
      <c r="BY6" s="651"/>
      <c r="BZ6" s="651"/>
      <c r="CA6" s="651"/>
      <c r="CB6" s="686"/>
      <c r="CD6" s="667" t="s">
        <v>226</v>
      </c>
      <c r="CE6" s="668"/>
      <c r="CF6" s="668"/>
      <c r="CG6" s="668"/>
      <c r="CH6" s="668"/>
      <c r="CI6" s="668"/>
      <c r="CJ6" s="668"/>
      <c r="CK6" s="668"/>
      <c r="CL6" s="668"/>
      <c r="CM6" s="668"/>
      <c r="CN6" s="668"/>
      <c r="CO6" s="668"/>
      <c r="CP6" s="668"/>
      <c r="CQ6" s="669"/>
      <c r="CR6" s="612">
        <v>99742</v>
      </c>
      <c r="CS6" s="613"/>
      <c r="CT6" s="613"/>
      <c r="CU6" s="613"/>
      <c r="CV6" s="613"/>
      <c r="CW6" s="613"/>
      <c r="CX6" s="613"/>
      <c r="CY6" s="614"/>
      <c r="CZ6" s="694">
        <v>1.7</v>
      </c>
      <c r="DA6" s="676"/>
      <c r="DB6" s="676"/>
      <c r="DC6" s="696"/>
      <c r="DD6" s="618" t="s">
        <v>126</v>
      </c>
      <c r="DE6" s="613"/>
      <c r="DF6" s="613"/>
      <c r="DG6" s="613"/>
      <c r="DH6" s="613"/>
      <c r="DI6" s="613"/>
      <c r="DJ6" s="613"/>
      <c r="DK6" s="613"/>
      <c r="DL6" s="613"/>
      <c r="DM6" s="613"/>
      <c r="DN6" s="613"/>
      <c r="DO6" s="613"/>
      <c r="DP6" s="614"/>
      <c r="DQ6" s="618">
        <v>99742</v>
      </c>
      <c r="DR6" s="613"/>
      <c r="DS6" s="613"/>
      <c r="DT6" s="613"/>
      <c r="DU6" s="613"/>
      <c r="DV6" s="613"/>
      <c r="DW6" s="613"/>
      <c r="DX6" s="613"/>
      <c r="DY6" s="613"/>
      <c r="DZ6" s="613"/>
      <c r="EA6" s="613"/>
      <c r="EB6" s="613"/>
      <c r="EC6" s="649"/>
    </row>
    <row r="7" spans="2:143" ht="11.25" customHeight="1" x14ac:dyDescent="0.2">
      <c r="B7" s="609" t="s">
        <v>227</v>
      </c>
      <c r="C7" s="610"/>
      <c r="D7" s="610"/>
      <c r="E7" s="610"/>
      <c r="F7" s="610"/>
      <c r="G7" s="610"/>
      <c r="H7" s="610"/>
      <c r="I7" s="610"/>
      <c r="J7" s="610"/>
      <c r="K7" s="610"/>
      <c r="L7" s="610"/>
      <c r="M7" s="610"/>
      <c r="N7" s="610"/>
      <c r="O7" s="610"/>
      <c r="P7" s="610"/>
      <c r="Q7" s="611"/>
      <c r="R7" s="612">
        <v>973</v>
      </c>
      <c r="S7" s="613"/>
      <c r="T7" s="613"/>
      <c r="U7" s="613"/>
      <c r="V7" s="613"/>
      <c r="W7" s="613"/>
      <c r="X7" s="613"/>
      <c r="Y7" s="614"/>
      <c r="Z7" s="650">
        <v>0</v>
      </c>
      <c r="AA7" s="650"/>
      <c r="AB7" s="650"/>
      <c r="AC7" s="650"/>
      <c r="AD7" s="651">
        <v>973</v>
      </c>
      <c r="AE7" s="651"/>
      <c r="AF7" s="651"/>
      <c r="AG7" s="651"/>
      <c r="AH7" s="651"/>
      <c r="AI7" s="651"/>
      <c r="AJ7" s="651"/>
      <c r="AK7" s="651"/>
      <c r="AL7" s="615">
        <v>0</v>
      </c>
      <c r="AM7" s="616"/>
      <c r="AN7" s="616"/>
      <c r="AO7" s="652"/>
      <c r="AP7" s="609" t="s">
        <v>228</v>
      </c>
      <c r="AQ7" s="610"/>
      <c r="AR7" s="610"/>
      <c r="AS7" s="610"/>
      <c r="AT7" s="610"/>
      <c r="AU7" s="610"/>
      <c r="AV7" s="610"/>
      <c r="AW7" s="610"/>
      <c r="AX7" s="610"/>
      <c r="AY7" s="610"/>
      <c r="AZ7" s="610"/>
      <c r="BA7" s="610"/>
      <c r="BB7" s="610"/>
      <c r="BC7" s="610"/>
      <c r="BD7" s="610"/>
      <c r="BE7" s="610"/>
      <c r="BF7" s="611"/>
      <c r="BG7" s="612">
        <v>411293</v>
      </c>
      <c r="BH7" s="613"/>
      <c r="BI7" s="613"/>
      <c r="BJ7" s="613"/>
      <c r="BK7" s="613"/>
      <c r="BL7" s="613"/>
      <c r="BM7" s="613"/>
      <c r="BN7" s="614"/>
      <c r="BO7" s="650">
        <v>38.4</v>
      </c>
      <c r="BP7" s="650"/>
      <c r="BQ7" s="650"/>
      <c r="BR7" s="650"/>
      <c r="BS7" s="651" t="s">
        <v>126</v>
      </c>
      <c r="BT7" s="651"/>
      <c r="BU7" s="651"/>
      <c r="BV7" s="651"/>
      <c r="BW7" s="651"/>
      <c r="BX7" s="651"/>
      <c r="BY7" s="651"/>
      <c r="BZ7" s="651"/>
      <c r="CA7" s="651"/>
      <c r="CB7" s="686"/>
      <c r="CD7" s="609" t="s">
        <v>229</v>
      </c>
      <c r="CE7" s="610"/>
      <c r="CF7" s="610"/>
      <c r="CG7" s="610"/>
      <c r="CH7" s="610"/>
      <c r="CI7" s="610"/>
      <c r="CJ7" s="610"/>
      <c r="CK7" s="610"/>
      <c r="CL7" s="610"/>
      <c r="CM7" s="610"/>
      <c r="CN7" s="610"/>
      <c r="CO7" s="610"/>
      <c r="CP7" s="610"/>
      <c r="CQ7" s="611"/>
      <c r="CR7" s="612">
        <v>1737579</v>
      </c>
      <c r="CS7" s="613"/>
      <c r="CT7" s="613"/>
      <c r="CU7" s="613"/>
      <c r="CV7" s="613"/>
      <c r="CW7" s="613"/>
      <c r="CX7" s="613"/>
      <c r="CY7" s="614"/>
      <c r="CZ7" s="650">
        <v>28.8</v>
      </c>
      <c r="DA7" s="650"/>
      <c r="DB7" s="650"/>
      <c r="DC7" s="650"/>
      <c r="DD7" s="618">
        <v>515806</v>
      </c>
      <c r="DE7" s="613"/>
      <c r="DF7" s="613"/>
      <c r="DG7" s="613"/>
      <c r="DH7" s="613"/>
      <c r="DI7" s="613"/>
      <c r="DJ7" s="613"/>
      <c r="DK7" s="613"/>
      <c r="DL7" s="613"/>
      <c r="DM7" s="613"/>
      <c r="DN7" s="613"/>
      <c r="DO7" s="613"/>
      <c r="DP7" s="614"/>
      <c r="DQ7" s="618">
        <v>1147677</v>
      </c>
      <c r="DR7" s="613"/>
      <c r="DS7" s="613"/>
      <c r="DT7" s="613"/>
      <c r="DU7" s="613"/>
      <c r="DV7" s="613"/>
      <c r="DW7" s="613"/>
      <c r="DX7" s="613"/>
      <c r="DY7" s="613"/>
      <c r="DZ7" s="613"/>
      <c r="EA7" s="613"/>
      <c r="EB7" s="613"/>
      <c r="EC7" s="649"/>
    </row>
    <row r="8" spans="2:143" ht="11.25" customHeight="1" x14ac:dyDescent="0.2">
      <c r="B8" s="609" t="s">
        <v>230</v>
      </c>
      <c r="C8" s="610"/>
      <c r="D8" s="610"/>
      <c r="E8" s="610"/>
      <c r="F8" s="610"/>
      <c r="G8" s="610"/>
      <c r="H8" s="610"/>
      <c r="I8" s="610"/>
      <c r="J8" s="610"/>
      <c r="K8" s="610"/>
      <c r="L8" s="610"/>
      <c r="M8" s="610"/>
      <c r="N8" s="610"/>
      <c r="O8" s="610"/>
      <c r="P8" s="610"/>
      <c r="Q8" s="611"/>
      <c r="R8" s="612">
        <v>8100</v>
      </c>
      <c r="S8" s="613"/>
      <c r="T8" s="613"/>
      <c r="U8" s="613"/>
      <c r="V8" s="613"/>
      <c r="W8" s="613"/>
      <c r="X8" s="613"/>
      <c r="Y8" s="614"/>
      <c r="Z8" s="650">
        <v>0.1</v>
      </c>
      <c r="AA8" s="650"/>
      <c r="AB8" s="650"/>
      <c r="AC8" s="650"/>
      <c r="AD8" s="651">
        <v>8100</v>
      </c>
      <c r="AE8" s="651"/>
      <c r="AF8" s="651"/>
      <c r="AG8" s="651"/>
      <c r="AH8" s="651"/>
      <c r="AI8" s="651"/>
      <c r="AJ8" s="651"/>
      <c r="AK8" s="651"/>
      <c r="AL8" s="615">
        <v>0.2</v>
      </c>
      <c r="AM8" s="616"/>
      <c r="AN8" s="616"/>
      <c r="AO8" s="652"/>
      <c r="AP8" s="609" t="s">
        <v>231</v>
      </c>
      <c r="AQ8" s="610"/>
      <c r="AR8" s="610"/>
      <c r="AS8" s="610"/>
      <c r="AT8" s="610"/>
      <c r="AU8" s="610"/>
      <c r="AV8" s="610"/>
      <c r="AW8" s="610"/>
      <c r="AX8" s="610"/>
      <c r="AY8" s="610"/>
      <c r="AZ8" s="610"/>
      <c r="BA8" s="610"/>
      <c r="BB8" s="610"/>
      <c r="BC8" s="610"/>
      <c r="BD8" s="610"/>
      <c r="BE8" s="610"/>
      <c r="BF8" s="611"/>
      <c r="BG8" s="612">
        <v>16582</v>
      </c>
      <c r="BH8" s="613"/>
      <c r="BI8" s="613"/>
      <c r="BJ8" s="613"/>
      <c r="BK8" s="613"/>
      <c r="BL8" s="613"/>
      <c r="BM8" s="613"/>
      <c r="BN8" s="614"/>
      <c r="BO8" s="650">
        <v>1.5</v>
      </c>
      <c r="BP8" s="650"/>
      <c r="BQ8" s="650"/>
      <c r="BR8" s="650"/>
      <c r="BS8" s="651" t="s">
        <v>126</v>
      </c>
      <c r="BT8" s="651"/>
      <c r="BU8" s="651"/>
      <c r="BV8" s="651"/>
      <c r="BW8" s="651"/>
      <c r="BX8" s="651"/>
      <c r="BY8" s="651"/>
      <c r="BZ8" s="651"/>
      <c r="CA8" s="651"/>
      <c r="CB8" s="686"/>
      <c r="CD8" s="609" t="s">
        <v>232</v>
      </c>
      <c r="CE8" s="610"/>
      <c r="CF8" s="610"/>
      <c r="CG8" s="610"/>
      <c r="CH8" s="610"/>
      <c r="CI8" s="610"/>
      <c r="CJ8" s="610"/>
      <c r="CK8" s="610"/>
      <c r="CL8" s="610"/>
      <c r="CM8" s="610"/>
      <c r="CN8" s="610"/>
      <c r="CO8" s="610"/>
      <c r="CP8" s="610"/>
      <c r="CQ8" s="611"/>
      <c r="CR8" s="612">
        <v>1383224</v>
      </c>
      <c r="CS8" s="613"/>
      <c r="CT8" s="613"/>
      <c r="CU8" s="613"/>
      <c r="CV8" s="613"/>
      <c r="CW8" s="613"/>
      <c r="CX8" s="613"/>
      <c r="CY8" s="614"/>
      <c r="CZ8" s="650">
        <v>22.9</v>
      </c>
      <c r="DA8" s="650"/>
      <c r="DB8" s="650"/>
      <c r="DC8" s="650"/>
      <c r="DD8" s="618">
        <v>5215</v>
      </c>
      <c r="DE8" s="613"/>
      <c r="DF8" s="613"/>
      <c r="DG8" s="613"/>
      <c r="DH8" s="613"/>
      <c r="DI8" s="613"/>
      <c r="DJ8" s="613"/>
      <c r="DK8" s="613"/>
      <c r="DL8" s="613"/>
      <c r="DM8" s="613"/>
      <c r="DN8" s="613"/>
      <c r="DO8" s="613"/>
      <c r="DP8" s="614"/>
      <c r="DQ8" s="618">
        <v>780946</v>
      </c>
      <c r="DR8" s="613"/>
      <c r="DS8" s="613"/>
      <c r="DT8" s="613"/>
      <c r="DU8" s="613"/>
      <c r="DV8" s="613"/>
      <c r="DW8" s="613"/>
      <c r="DX8" s="613"/>
      <c r="DY8" s="613"/>
      <c r="DZ8" s="613"/>
      <c r="EA8" s="613"/>
      <c r="EB8" s="613"/>
      <c r="EC8" s="649"/>
    </row>
    <row r="9" spans="2:143" ht="11.25" customHeight="1" x14ac:dyDescent="0.2">
      <c r="B9" s="609" t="s">
        <v>233</v>
      </c>
      <c r="C9" s="610"/>
      <c r="D9" s="610"/>
      <c r="E9" s="610"/>
      <c r="F9" s="610"/>
      <c r="G9" s="610"/>
      <c r="H9" s="610"/>
      <c r="I9" s="610"/>
      <c r="J9" s="610"/>
      <c r="K9" s="610"/>
      <c r="L9" s="610"/>
      <c r="M9" s="610"/>
      <c r="N9" s="610"/>
      <c r="O9" s="610"/>
      <c r="P9" s="610"/>
      <c r="Q9" s="611"/>
      <c r="R9" s="612">
        <v>5769</v>
      </c>
      <c r="S9" s="613"/>
      <c r="T9" s="613"/>
      <c r="U9" s="613"/>
      <c r="V9" s="613"/>
      <c r="W9" s="613"/>
      <c r="X9" s="613"/>
      <c r="Y9" s="614"/>
      <c r="Z9" s="650">
        <v>0.1</v>
      </c>
      <c r="AA9" s="650"/>
      <c r="AB9" s="650"/>
      <c r="AC9" s="650"/>
      <c r="AD9" s="651">
        <v>5769</v>
      </c>
      <c r="AE9" s="651"/>
      <c r="AF9" s="651"/>
      <c r="AG9" s="651"/>
      <c r="AH9" s="651"/>
      <c r="AI9" s="651"/>
      <c r="AJ9" s="651"/>
      <c r="AK9" s="651"/>
      <c r="AL9" s="615">
        <v>0.2</v>
      </c>
      <c r="AM9" s="616"/>
      <c r="AN9" s="616"/>
      <c r="AO9" s="652"/>
      <c r="AP9" s="609" t="s">
        <v>234</v>
      </c>
      <c r="AQ9" s="610"/>
      <c r="AR9" s="610"/>
      <c r="AS9" s="610"/>
      <c r="AT9" s="610"/>
      <c r="AU9" s="610"/>
      <c r="AV9" s="610"/>
      <c r="AW9" s="610"/>
      <c r="AX9" s="610"/>
      <c r="AY9" s="610"/>
      <c r="AZ9" s="610"/>
      <c r="BA9" s="610"/>
      <c r="BB9" s="610"/>
      <c r="BC9" s="610"/>
      <c r="BD9" s="610"/>
      <c r="BE9" s="610"/>
      <c r="BF9" s="611"/>
      <c r="BG9" s="612">
        <v>353892</v>
      </c>
      <c r="BH9" s="613"/>
      <c r="BI9" s="613"/>
      <c r="BJ9" s="613"/>
      <c r="BK9" s="613"/>
      <c r="BL9" s="613"/>
      <c r="BM9" s="613"/>
      <c r="BN9" s="614"/>
      <c r="BO9" s="650">
        <v>33</v>
      </c>
      <c r="BP9" s="650"/>
      <c r="BQ9" s="650"/>
      <c r="BR9" s="650"/>
      <c r="BS9" s="651" t="s">
        <v>126</v>
      </c>
      <c r="BT9" s="651"/>
      <c r="BU9" s="651"/>
      <c r="BV9" s="651"/>
      <c r="BW9" s="651"/>
      <c r="BX9" s="651"/>
      <c r="BY9" s="651"/>
      <c r="BZ9" s="651"/>
      <c r="CA9" s="651"/>
      <c r="CB9" s="686"/>
      <c r="CD9" s="609" t="s">
        <v>235</v>
      </c>
      <c r="CE9" s="610"/>
      <c r="CF9" s="610"/>
      <c r="CG9" s="610"/>
      <c r="CH9" s="610"/>
      <c r="CI9" s="610"/>
      <c r="CJ9" s="610"/>
      <c r="CK9" s="610"/>
      <c r="CL9" s="610"/>
      <c r="CM9" s="610"/>
      <c r="CN9" s="610"/>
      <c r="CO9" s="610"/>
      <c r="CP9" s="610"/>
      <c r="CQ9" s="611"/>
      <c r="CR9" s="612">
        <v>763142</v>
      </c>
      <c r="CS9" s="613"/>
      <c r="CT9" s="613"/>
      <c r="CU9" s="613"/>
      <c r="CV9" s="613"/>
      <c r="CW9" s="613"/>
      <c r="CX9" s="613"/>
      <c r="CY9" s="614"/>
      <c r="CZ9" s="650">
        <v>12.6</v>
      </c>
      <c r="DA9" s="650"/>
      <c r="DB9" s="650"/>
      <c r="DC9" s="650"/>
      <c r="DD9" s="618">
        <v>13889</v>
      </c>
      <c r="DE9" s="613"/>
      <c r="DF9" s="613"/>
      <c r="DG9" s="613"/>
      <c r="DH9" s="613"/>
      <c r="DI9" s="613"/>
      <c r="DJ9" s="613"/>
      <c r="DK9" s="613"/>
      <c r="DL9" s="613"/>
      <c r="DM9" s="613"/>
      <c r="DN9" s="613"/>
      <c r="DO9" s="613"/>
      <c r="DP9" s="614"/>
      <c r="DQ9" s="618">
        <v>628148</v>
      </c>
      <c r="DR9" s="613"/>
      <c r="DS9" s="613"/>
      <c r="DT9" s="613"/>
      <c r="DU9" s="613"/>
      <c r="DV9" s="613"/>
      <c r="DW9" s="613"/>
      <c r="DX9" s="613"/>
      <c r="DY9" s="613"/>
      <c r="DZ9" s="613"/>
      <c r="EA9" s="613"/>
      <c r="EB9" s="613"/>
      <c r="EC9" s="649"/>
    </row>
    <row r="10" spans="2:143" ht="11.25" customHeight="1" x14ac:dyDescent="0.2">
      <c r="B10" s="609" t="s">
        <v>236</v>
      </c>
      <c r="C10" s="610"/>
      <c r="D10" s="610"/>
      <c r="E10" s="610"/>
      <c r="F10" s="610"/>
      <c r="G10" s="610"/>
      <c r="H10" s="610"/>
      <c r="I10" s="610"/>
      <c r="J10" s="610"/>
      <c r="K10" s="610"/>
      <c r="L10" s="610"/>
      <c r="M10" s="610"/>
      <c r="N10" s="610"/>
      <c r="O10" s="610"/>
      <c r="P10" s="610"/>
      <c r="Q10" s="611"/>
      <c r="R10" s="612" t="s">
        <v>126</v>
      </c>
      <c r="S10" s="613"/>
      <c r="T10" s="613"/>
      <c r="U10" s="613"/>
      <c r="V10" s="613"/>
      <c r="W10" s="613"/>
      <c r="X10" s="613"/>
      <c r="Y10" s="614"/>
      <c r="Z10" s="650" t="s">
        <v>126</v>
      </c>
      <c r="AA10" s="650"/>
      <c r="AB10" s="650"/>
      <c r="AC10" s="650"/>
      <c r="AD10" s="651" t="s">
        <v>126</v>
      </c>
      <c r="AE10" s="651"/>
      <c r="AF10" s="651"/>
      <c r="AG10" s="651"/>
      <c r="AH10" s="651"/>
      <c r="AI10" s="651"/>
      <c r="AJ10" s="651"/>
      <c r="AK10" s="651"/>
      <c r="AL10" s="615" t="s">
        <v>126</v>
      </c>
      <c r="AM10" s="616"/>
      <c r="AN10" s="616"/>
      <c r="AO10" s="652"/>
      <c r="AP10" s="609" t="s">
        <v>237</v>
      </c>
      <c r="AQ10" s="610"/>
      <c r="AR10" s="610"/>
      <c r="AS10" s="610"/>
      <c r="AT10" s="610"/>
      <c r="AU10" s="610"/>
      <c r="AV10" s="610"/>
      <c r="AW10" s="610"/>
      <c r="AX10" s="610"/>
      <c r="AY10" s="610"/>
      <c r="AZ10" s="610"/>
      <c r="BA10" s="610"/>
      <c r="BB10" s="610"/>
      <c r="BC10" s="610"/>
      <c r="BD10" s="610"/>
      <c r="BE10" s="610"/>
      <c r="BF10" s="611"/>
      <c r="BG10" s="612">
        <v>22776</v>
      </c>
      <c r="BH10" s="613"/>
      <c r="BI10" s="613"/>
      <c r="BJ10" s="613"/>
      <c r="BK10" s="613"/>
      <c r="BL10" s="613"/>
      <c r="BM10" s="613"/>
      <c r="BN10" s="614"/>
      <c r="BO10" s="650">
        <v>2.1</v>
      </c>
      <c r="BP10" s="650"/>
      <c r="BQ10" s="650"/>
      <c r="BR10" s="650"/>
      <c r="BS10" s="651" t="s">
        <v>126</v>
      </c>
      <c r="BT10" s="651"/>
      <c r="BU10" s="651"/>
      <c r="BV10" s="651"/>
      <c r="BW10" s="651"/>
      <c r="BX10" s="651"/>
      <c r="BY10" s="651"/>
      <c r="BZ10" s="651"/>
      <c r="CA10" s="651"/>
      <c r="CB10" s="686"/>
      <c r="CD10" s="609" t="s">
        <v>238</v>
      </c>
      <c r="CE10" s="610"/>
      <c r="CF10" s="610"/>
      <c r="CG10" s="610"/>
      <c r="CH10" s="610"/>
      <c r="CI10" s="610"/>
      <c r="CJ10" s="610"/>
      <c r="CK10" s="610"/>
      <c r="CL10" s="610"/>
      <c r="CM10" s="610"/>
      <c r="CN10" s="610"/>
      <c r="CO10" s="610"/>
      <c r="CP10" s="610"/>
      <c r="CQ10" s="611"/>
      <c r="CR10" s="612">
        <v>10494</v>
      </c>
      <c r="CS10" s="613"/>
      <c r="CT10" s="613"/>
      <c r="CU10" s="613"/>
      <c r="CV10" s="613"/>
      <c r="CW10" s="613"/>
      <c r="CX10" s="613"/>
      <c r="CY10" s="614"/>
      <c r="CZ10" s="650">
        <v>0.2</v>
      </c>
      <c r="DA10" s="650"/>
      <c r="DB10" s="650"/>
      <c r="DC10" s="650"/>
      <c r="DD10" s="618" t="s">
        <v>126</v>
      </c>
      <c r="DE10" s="613"/>
      <c r="DF10" s="613"/>
      <c r="DG10" s="613"/>
      <c r="DH10" s="613"/>
      <c r="DI10" s="613"/>
      <c r="DJ10" s="613"/>
      <c r="DK10" s="613"/>
      <c r="DL10" s="613"/>
      <c r="DM10" s="613"/>
      <c r="DN10" s="613"/>
      <c r="DO10" s="613"/>
      <c r="DP10" s="614"/>
      <c r="DQ10" s="618">
        <v>9601</v>
      </c>
      <c r="DR10" s="613"/>
      <c r="DS10" s="613"/>
      <c r="DT10" s="613"/>
      <c r="DU10" s="613"/>
      <c r="DV10" s="613"/>
      <c r="DW10" s="613"/>
      <c r="DX10" s="613"/>
      <c r="DY10" s="613"/>
      <c r="DZ10" s="613"/>
      <c r="EA10" s="613"/>
      <c r="EB10" s="613"/>
      <c r="EC10" s="649"/>
    </row>
    <row r="11" spans="2:143" ht="11.25" customHeight="1" x14ac:dyDescent="0.2">
      <c r="B11" s="609" t="s">
        <v>239</v>
      </c>
      <c r="C11" s="610"/>
      <c r="D11" s="610"/>
      <c r="E11" s="610"/>
      <c r="F11" s="610"/>
      <c r="G11" s="610"/>
      <c r="H11" s="610"/>
      <c r="I11" s="610"/>
      <c r="J11" s="610"/>
      <c r="K11" s="610"/>
      <c r="L11" s="610"/>
      <c r="M11" s="610"/>
      <c r="N11" s="610"/>
      <c r="O11" s="610"/>
      <c r="P11" s="610"/>
      <c r="Q11" s="611"/>
      <c r="R11" s="612">
        <v>210521</v>
      </c>
      <c r="S11" s="613"/>
      <c r="T11" s="613"/>
      <c r="U11" s="613"/>
      <c r="V11" s="613"/>
      <c r="W11" s="613"/>
      <c r="X11" s="613"/>
      <c r="Y11" s="614"/>
      <c r="Z11" s="615">
        <v>3.4</v>
      </c>
      <c r="AA11" s="616"/>
      <c r="AB11" s="616"/>
      <c r="AC11" s="617"/>
      <c r="AD11" s="618">
        <v>210521</v>
      </c>
      <c r="AE11" s="613"/>
      <c r="AF11" s="613"/>
      <c r="AG11" s="613"/>
      <c r="AH11" s="613"/>
      <c r="AI11" s="613"/>
      <c r="AJ11" s="613"/>
      <c r="AK11" s="614"/>
      <c r="AL11" s="615">
        <v>5.8</v>
      </c>
      <c r="AM11" s="616"/>
      <c r="AN11" s="616"/>
      <c r="AO11" s="652"/>
      <c r="AP11" s="609" t="s">
        <v>240</v>
      </c>
      <c r="AQ11" s="610"/>
      <c r="AR11" s="610"/>
      <c r="AS11" s="610"/>
      <c r="AT11" s="610"/>
      <c r="AU11" s="610"/>
      <c r="AV11" s="610"/>
      <c r="AW11" s="610"/>
      <c r="AX11" s="610"/>
      <c r="AY11" s="610"/>
      <c r="AZ11" s="610"/>
      <c r="BA11" s="610"/>
      <c r="BB11" s="610"/>
      <c r="BC11" s="610"/>
      <c r="BD11" s="610"/>
      <c r="BE11" s="610"/>
      <c r="BF11" s="611"/>
      <c r="BG11" s="612">
        <v>18043</v>
      </c>
      <c r="BH11" s="613"/>
      <c r="BI11" s="613"/>
      <c r="BJ11" s="613"/>
      <c r="BK11" s="613"/>
      <c r="BL11" s="613"/>
      <c r="BM11" s="613"/>
      <c r="BN11" s="614"/>
      <c r="BO11" s="650">
        <v>1.7</v>
      </c>
      <c r="BP11" s="650"/>
      <c r="BQ11" s="650"/>
      <c r="BR11" s="650"/>
      <c r="BS11" s="651" t="s">
        <v>126</v>
      </c>
      <c r="BT11" s="651"/>
      <c r="BU11" s="651"/>
      <c r="BV11" s="651"/>
      <c r="BW11" s="651"/>
      <c r="BX11" s="651"/>
      <c r="BY11" s="651"/>
      <c r="BZ11" s="651"/>
      <c r="CA11" s="651"/>
      <c r="CB11" s="686"/>
      <c r="CD11" s="609" t="s">
        <v>241</v>
      </c>
      <c r="CE11" s="610"/>
      <c r="CF11" s="610"/>
      <c r="CG11" s="610"/>
      <c r="CH11" s="610"/>
      <c r="CI11" s="610"/>
      <c r="CJ11" s="610"/>
      <c r="CK11" s="610"/>
      <c r="CL11" s="610"/>
      <c r="CM11" s="610"/>
      <c r="CN11" s="610"/>
      <c r="CO11" s="610"/>
      <c r="CP11" s="610"/>
      <c r="CQ11" s="611"/>
      <c r="CR11" s="612">
        <v>159130</v>
      </c>
      <c r="CS11" s="613"/>
      <c r="CT11" s="613"/>
      <c r="CU11" s="613"/>
      <c r="CV11" s="613"/>
      <c r="CW11" s="613"/>
      <c r="CX11" s="613"/>
      <c r="CY11" s="614"/>
      <c r="CZ11" s="650">
        <v>2.6</v>
      </c>
      <c r="DA11" s="650"/>
      <c r="DB11" s="650"/>
      <c r="DC11" s="650"/>
      <c r="DD11" s="618">
        <v>1602</v>
      </c>
      <c r="DE11" s="613"/>
      <c r="DF11" s="613"/>
      <c r="DG11" s="613"/>
      <c r="DH11" s="613"/>
      <c r="DI11" s="613"/>
      <c r="DJ11" s="613"/>
      <c r="DK11" s="613"/>
      <c r="DL11" s="613"/>
      <c r="DM11" s="613"/>
      <c r="DN11" s="613"/>
      <c r="DO11" s="613"/>
      <c r="DP11" s="614"/>
      <c r="DQ11" s="618">
        <v>130817</v>
      </c>
      <c r="DR11" s="613"/>
      <c r="DS11" s="613"/>
      <c r="DT11" s="613"/>
      <c r="DU11" s="613"/>
      <c r="DV11" s="613"/>
      <c r="DW11" s="613"/>
      <c r="DX11" s="613"/>
      <c r="DY11" s="613"/>
      <c r="DZ11" s="613"/>
      <c r="EA11" s="613"/>
      <c r="EB11" s="613"/>
      <c r="EC11" s="649"/>
    </row>
    <row r="12" spans="2:143" ht="11.25" customHeight="1" x14ac:dyDescent="0.2">
      <c r="B12" s="609" t="s">
        <v>242</v>
      </c>
      <c r="C12" s="610"/>
      <c r="D12" s="610"/>
      <c r="E12" s="610"/>
      <c r="F12" s="610"/>
      <c r="G12" s="610"/>
      <c r="H12" s="610"/>
      <c r="I12" s="610"/>
      <c r="J12" s="610"/>
      <c r="K12" s="610"/>
      <c r="L12" s="610"/>
      <c r="M12" s="610"/>
      <c r="N12" s="610"/>
      <c r="O12" s="610"/>
      <c r="P12" s="610"/>
      <c r="Q12" s="611"/>
      <c r="R12" s="612">
        <v>25212</v>
      </c>
      <c r="S12" s="613"/>
      <c r="T12" s="613"/>
      <c r="U12" s="613"/>
      <c r="V12" s="613"/>
      <c r="W12" s="613"/>
      <c r="X12" s="613"/>
      <c r="Y12" s="614"/>
      <c r="Z12" s="650">
        <v>0.4</v>
      </c>
      <c r="AA12" s="650"/>
      <c r="AB12" s="650"/>
      <c r="AC12" s="650"/>
      <c r="AD12" s="651">
        <v>25212</v>
      </c>
      <c r="AE12" s="651"/>
      <c r="AF12" s="651"/>
      <c r="AG12" s="651"/>
      <c r="AH12" s="651"/>
      <c r="AI12" s="651"/>
      <c r="AJ12" s="651"/>
      <c r="AK12" s="651"/>
      <c r="AL12" s="615">
        <v>0.7</v>
      </c>
      <c r="AM12" s="616"/>
      <c r="AN12" s="616"/>
      <c r="AO12" s="652"/>
      <c r="AP12" s="609" t="s">
        <v>243</v>
      </c>
      <c r="AQ12" s="610"/>
      <c r="AR12" s="610"/>
      <c r="AS12" s="610"/>
      <c r="AT12" s="610"/>
      <c r="AU12" s="610"/>
      <c r="AV12" s="610"/>
      <c r="AW12" s="610"/>
      <c r="AX12" s="610"/>
      <c r="AY12" s="610"/>
      <c r="AZ12" s="610"/>
      <c r="BA12" s="610"/>
      <c r="BB12" s="610"/>
      <c r="BC12" s="610"/>
      <c r="BD12" s="610"/>
      <c r="BE12" s="610"/>
      <c r="BF12" s="611"/>
      <c r="BG12" s="612">
        <v>555723</v>
      </c>
      <c r="BH12" s="613"/>
      <c r="BI12" s="613"/>
      <c r="BJ12" s="613"/>
      <c r="BK12" s="613"/>
      <c r="BL12" s="613"/>
      <c r="BM12" s="613"/>
      <c r="BN12" s="614"/>
      <c r="BO12" s="650">
        <v>51.8</v>
      </c>
      <c r="BP12" s="650"/>
      <c r="BQ12" s="650"/>
      <c r="BR12" s="650"/>
      <c r="BS12" s="651" t="s">
        <v>126</v>
      </c>
      <c r="BT12" s="651"/>
      <c r="BU12" s="651"/>
      <c r="BV12" s="651"/>
      <c r="BW12" s="651"/>
      <c r="BX12" s="651"/>
      <c r="BY12" s="651"/>
      <c r="BZ12" s="651"/>
      <c r="CA12" s="651"/>
      <c r="CB12" s="686"/>
      <c r="CD12" s="609" t="s">
        <v>244</v>
      </c>
      <c r="CE12" s="610"/>
      <c r="CF12" s="610"/>
      <c r="CG12" s="610"/>
      <c r="CH12" s="610"/>
      <c r="CI12" s="610"/>
      <c r="CJ12" s="610"/>
      <c r="CK12" s="610"/>
      <c r="CL12" s="610"/>
      <c r="CM12" s="610"/>
      <c r="CN12" s="610"/>
      <c r="CO12" s="610"/>
      <c r="CP12" s="610"/>
      <c r="CQ12" s="611"/>
      <c r="CR12" s="612">
        <v>160071</v>
      </c>
      <c r="CS12" s="613"/>
      <c r="CT12" s="613"/>
      <c r="CU12" s="613"/>
      <c r="CV12" s="613"/>
      <c r="CW12" s="613"/>
      <c r="CX12" s="613"/>
      <c r="CY12" s="614"/>
      <c r="CZ12" s="650">
        <v>2.7</v>
      </c>
      <c r="DA12" s="650"/>
      <c r="DB12" s="650"/>
      <c r="DC12" s="650"/>
      <c r="DD12" s="618" t="s">
        <v>126</v>
      </c>
      <c r="DE12" s="613"/>
      <c r="DF12" s="613"/>
      <c r="DG12" s="613"/>
      <c r="DH12" s="613"/>
      <c r="DI12" s="613"/>
      <c r="DJ12" s="613"/>
      <c r="DK12" s="613"/>
      <c r="DL12" s="613"/>
      <c r="DM12" s="613"/>
      <c r="DN12" s="613"/>
      <c r="DO12" s="613"/>
      <c r="DP12" s="614"/>
      <c r="DQ12" s="618">
        <v>159892</v>
      </c>
      <c r="DR12" s="613"/>
      <c r="DS12" s="613"/>
      <c r="DT12" s="613"/>
      <c r="DU12" s="613"/>
      <c r="DV12" s="613"/>
      <c r="DW12" s="613"/>
      <c r="DX12" s="613"/>
      <c r="DY12" s="613"/>
      <c r="DZ12" s="613"/>
      <c r="EA12" s="613"/>
      <c r="EB12" s="613"/>
      <c r="EC12" s="649"/>
    </row>
    <row r="13" spans="2:143" ht="11.25" customHeight="1" x14ac:dyDescent="0.2">
      <c r="B13" s="609" t="s">
        <v>245</v>
      </c>
      <c r="C13" s="610"/>
      <c r="D13" s="610"/>
      <c r="E13" s="610"/>
      <c r="F13" s="610"/>
      <c r="G13" s="610"/>
      <c r="H13" s="610"/>
      <c r="I13" s="610"/>
      <c r="J13" s="610"/>
      <c r="K13" s="610"/>
      <c r="L13" s="610"/>
      <c r="M13" s="610"/>
      <c r="N13" s="610"/>
      <c r="O13" s="610"/>
      <c r="P13" s="610"/>
      <c r="Q13" s="611"/>
      <c r="R13" s="612" t="s">
        <v>126</v>
      </c>
      <c r="S13" s="613"/>
      <c r="T13" s="613"/>
      <c r="U13" s="613"/>
      <c r="V13" s="613"/>
      <c r="W13" s="613"/>
      <c r="X13" s="613"/>
      <c r="Y13" s="614"/>
      <c r="Z13" s="650" t="s">
        <v>126</v>
      </c>
      <c r="AA13" s="650"/>
      <c r="AB13" s="650"/>
      <c r="AC13" s="650"/>
      <c r="AD13" s="651" t="s">
        <v>126</v>
      </c>
      <c r="AE13" s="651"/>
      <c r="AF13" s="651"/>
      <c r="AG13" s="651"/>
      <c r="AH13" s="651"/>
      <c r="AI13" s="651"/>
      <c r="AJ13" s="651"/>
      <c r="AK13" s="651"/>
      <c r="AL13" s="615" t="s">
        <v>126</v>
      </c>
      <c r="AM13" s="616"/>
      <c r="AN13" s="616"/>
      <c r="AO13" s="652"/>
      <c r="AP13" s="609" t="s">
        <v>246</v>
      </c>
      <c r="AQ13" s="610"/>
      <c r="AR13" s="610"/>
      <c r="AS13" s="610"/>
      <c r="AT13" s="610"/>
      <c r="AU13" s="610"/>
      <c r="AV13" s="610"/>
      <c r="AW13" s="610"/>
      <c r="AX13" s="610"/>
      <c r="AY13" s="610"/>
      <c r="AZ13" s="610"/>
      <c r="BA13" s="610"/>
      <c r="BB13" s="610"/>
      <c r="BC13" s="610"/>
      <c r="BD13" s="610"/>
      <c r="BE13" s="610"/>
      <c r="BF13" s="611"/>
      <c r="BG13" s="612">
        <v>555665</v>
      </c>
      <c r="BH13" s="613"/>
      <c r="BI13" s="613"/>
      <c r="BJ13" s="613"/>
      <c r="BK13" s="613"/>
      <c r="BL13" s="613"/>
      <c r="BM13" s="613"/>
      <c r="BN13" s="614"/>
      <c r="BO13" s="650">
        <v>51.8</v>
      </c>
      <c r="BP13" s="650"/>
      <c r="BQ13" s="650"/>
      <c r="BR13" s="650"/>
      <c r="BS13" s="651" t="s">
        <v>126</v>
      </c>
      <c r="BT13" s="651"/>
      <c r="BU13" s="651"/>
      <c r="BV13" s="651"/>
      <c r="BW13" s="651"/>
      <c r="BX13" s="651"/>
      <c r="BY13" s="651"/>
      <c r="BZ13" s="651"/>
      <c r="CA13" s="651"/>
      <c r="CB13" s="686"/>
      <c r="CD13" s="609" t="s">
        <v>247</v>
      </c>
      <c r="CE13" s="610"/>
      <c r="CF13" s="610"/>
      <c r="CG13" s="610"/>
      <c r="CH13" s="610"/>
      <c r="CI13" s="610"/>
      <c r="CJ13" s="610"/>
      <c r="CK13" s="610"/>
      <c r="CL13" s="610"/>
      <c r="CM13" s="610"/>
      <c r="CN13" s="610"/>
      <c r="CO13" s="610"/>
      <c r="CP13" s="610"/>
      <c r="CQ13" s="611"/>
      <c r="CR13" s="612">
        <v>367431</v>
      </c>
      <c r="CS13" s="613"/>
      <c r="CT13" s="613"/>
      <c r="CU13" s="613"/>
      <c r="CV13" s="613"/>
      <c r="CW13" s="613"/>
      <c r="CX13" s="613"/>
      <c r="CY13" s="614"/>
      <c r="CZ13" s="650">
        <v>6.1</v>
      </c>
      <c r="DA13" s="650"/>
      <c r="DB13" s="650"/>
      <c r="DC13" s="650"/>
      <c r="DD13" s="618">
        <v>125933</v>
      </c>
      <c r="DE13" s="613"/>
      <c r="DF13" s="613"/>
      <c r="DG13" s="613"/>
      <c r="DH13" s="613"/>
      <c r="DI13" s="613"/>
      <c r="DJ13" s="613"/>
      <c r="DK13" s="613"/>
      <c r="DL13" s="613"/>
      <c r="DM13" s="613"/>
      <c r="DN13" s="613"/>
      <c r="DO13" s="613"/>
      <c r="DP13" s="614"/>
      <c r="DQ13" s="618">
        <v>289021</v>
      </c>
      <c r="DR13" s="613"/>
      <c r="DS13" s="613"/>
      <c r="DT13" s="613"/>
      <c r="DU13" s="613"/>
      <c r="DV13" s="613"/>
      <c r="DW13" s="613"/>
      <c r="DX13" s="613"/>
      <c r="DY13" s="613"/>
      <c r="DZ13" s="613"/>
      <c r="EA13" s="613"/>
      <c r="EB13" s="613"/>
      <c r="EC13" s="649"/>
    </row>
    <row r="14" spans="2:143" ht="11.25" customHeight="1" x14ac:dyDescent="0.2">
      <c r="B14" s="609" t="s">
        <v>248</v>
      </c>
      <c r="C14" s="610"/>
      <c r="D14" s="610"/>
      <c r="E14" s="610"/>
      <c r="F14" s="610"/>
      <c r="G14" s="610"/>
      <c r="H14" s="610"/>
      <c r="I14" s="610"/>
      <c r="J14" s="610"/>
      <c r="K14" s="610"/>
      <c r="L14" s="610"/>
      <c r="M14" s="610"/>
      <c r="N14" s="610"/>
      <c r="O14" s="610"/>
      <c r="P14" s="610"/>
      <c r="Q14" s="611"/>
      <c r="R14" s="612">
        <v>394</v>
      </c>
      <c r="S14" s="613"/>
      <c r="T14" s="613"/>
      <c r="U14" s="613"/>
      <c r="V14" s="613"/>
      <c r="W14" s="613"/>
      <c r="X14" s="613"/>
      <c r="Y14" s="614"/>
      <c r="Z14" s="650">
        <v>0</v>
      </c>
      <c r="AA14" s="650"/>
      <c r="AB14" s="650"/>
      <c r="AC14" s="650"/>
      <c r="AD14" s="651">
        <v>394</v>
      </c>
      <c r="AE14" s="651"/>
      <c r="AF14" s="651"/>
      <c r="AG14" s="651"/>
      <c r="AH14" s="651"/>
      <c r="AI14" s="651"/>
      <c r="AJ14" s="651"/>
      <c r="AK14" s="651"/>
      <c r="AL14" s="615">
        <v>0</v>
      </c>
      <c r="AM14" s="616"/>
      <c r="AN14" s="616"/>
      <c r="AO14" s="652"/>
      <c r="AP14" s="609" t="s">
        <v>249</v>
      </c>
      <c r="AQ14" s="610"/>
      <c r="AR14" s="610"/>
      <c r="AS14" s="610"/>
      <c r="AT14" s="610"/>
      <c r="AU14" s="610"/>
      <c r="AV14" s="610"/>
      <c r="AW14" s="610"/>
      <c r="AX14" s="610"/>
      <c r="AY14" s="610"/>
      <c r="AZ14" s="610"/>
      <c r="BA14" s="610"/>
      <c r="BB14" s="610"/>
      <c r="BC14" s="610"/>
      <c r="BD14" s="610"/>
      <c r="BE14" s="610"/>
      <c r="BF14" s="611"/>
      <c r="BG14" s="612">
        <v>45782</v>
      </c>
      <c r="BH14" s="613"/>
      <c r="BI14" s="613"/>
      <c r="BJ14" s="613"/>
      <c r="BK14" s="613"/>
      <c r="BL14" s="613"/>
      <c r="BM14" s="613"/>
      <c r="BN14" s="614"/>
      <c r="BO14" s="650">
        <v>4.3</v>
      </c>
      <c r="BP14" s="650"/>
      <c r="BQ14" s="650"/>
      <c r="BR14" s="650"/>
      <c r="BS14" s="651" t="s">
        <v>126</v>
      </c>
      <c r="BT14" s="651"/>
      <c r="BU14" s="651"/>
      <c r="BV14" s="651"/>
      <c r="BW14" s="651"/>
      <c r="BX14" s="651"/>
      <c r="BY14" s="651"/>
      <c r="BZ14" s="651"/>
      <c r="CA14" s="651"/>
      <c r="CB14" s="686"/>
      <c r="CD14" s="609" t="s">
        <v>250</v>
      </c>
      <c r="CE14" s="610"/>
      <c r="CF14" s="610"/>
      <c r="CG14" s="610"/>
      <c r="CH14" s="610"/>
      <c r="CI14" s="610"/>
      <c r="CJ14" s="610"/>
      <c r="CK14" s="610"/>
      <c r="CL14" s="610"/>
      <c r="CM14" s="610"/>
      <c r="CN14" s="610"/>
      <c r="CO14" s="610"/>
      <c r="CP14" s="610"/>
      <c r="CQ14" s="611"/>
      <c r="CR14" s="612">
        <v>311562</v>
      </c>
      <c r="CS14" s="613"/>
      <c r="CT14" s="613"/>
      <c r="CU14" s="613"/>
      <c r="CV14" s="613"/>
      <c r="CW14" s="613"/>
      <c r="CX14" s="613"/>
      <c r="CY14" s="614"/>
      <c r="CZ14" s="650">
        <v>5.2</v>
      </c>
      <c r="DA14" s="650"/>
      <c r="DB14" s="650"/>
      <c r="DC14" s="650"/>
      <c r="DD14" s="618">
        <v>34750</v>
      </c>
      <c r="DE14" s="613"/>
      <c r="DF14" s="613"/>
      <c r="DG14" s="613"/>
      <c r="DH14" s="613"/>
      <c r="DI14" s="613"/>
      <c r="DJ14" s="613"/>
      <c r="DK14" s="613"/>
      <c r="DL14" s="613"/>
      <c r="DM14" s="613"/>
      <c r="DN14" s="613"/>
      <c r="DO14" s="613"/>
      <c r="DP14" s="614"/>
      <c r="DQ14" s="618">
        <v>226576</v>
      </c>
      <c r="DR14" s="613"/>
      <c r="DS14" s="613"/>
      <c r="DT14" s="613"/>
      <c r="DU14" s="613"/>
      <c r="DV14" s="613"/>
      <c r="DW14" s="613"/>
      <c r="DX14" s="613"/>
      <c r="DY14" s="613"/>
      <c r="DZ14" s="613"/>
      <c r="EA14" s="613"/>
      <c r="EB14" s="613"/>
      <c r="EC14" s="649"/>
    </row>
    <row r="15" spans="2:143" ht="11.25" customHeight="1" x14ac:dyDescent="0.2">
      <c r="B15" s="609" t="s">
        <v>251</v>
      </c>
      <c r="C15" s="610"/>
      <c r="D15" s="610"/>
      <c r="E15" s="610"/>
      <c r="F15" s="610"/>
      <c r="G15" s="610"/>
      <c r="H15" s="610"/>
      <c r="I15" s="610"/>
      <c r="J15" s="610"/>
      <c r="K15" s="610"/>
      <c r="L15" s="610"/>
      <c r="M15" s="610"/>
      <c r="N15" s="610"/>
      <c r="O15" s="610"/>
      <c r="P15" s="610"/>
      <c r="Q15" s="611"/>
      <c r="R15" s="612" t="s">
        <v>126</v>
      </c>
      <c r="S15" s="613"/>
      <c r="T15" s="613"/>
      <c r="U15" s="613"/>
      <c r="V15" s="613"/>
      <c r="W15" s="613"/>
      <c r="X15" s="613"/>
      <c r="Y15" s="614"/>
      <c r="Z15" s="650" t="s">
        <v>126</v>
      </c>
      <c r="AA15" s="650"/>
      <c r="AB15" s="650"/>
      <c r="AC15" s="650"/>
      <c r="AD15" s="651" t="s">
        <v>126</v>
      </c>
      <c r="AE15" s="651"/>
      <c r="AF15" s="651"/>
      <c r="AG15" s="651"/>
      <c r="AH15" s="651"/>
      <c r="AI15" s="651"/>
      <c r="AJ15" s="651"/>
      <c r="AK15" s="651"/>
      <c r="AL15" s="615" t="s">
        <v>126</v>
      </c>
      <c r="AM15" s="616"/>
      <c r="AN15" s="616"/>
      <c r="AO15" s="652"/>
      <c r="AP15" s="609" t="s">
        <v>252</v>
      </c>
      <c r="AQ15" s="610"/>
      <c r="AR15" s="610"/>
      <c r="AS15" s="610"/>
      <c r="AT15" s="610"/>
      <c r="AU15" s="610"/>
      <c r="AV15" s="610"/>
      <c r="AW15" s="610"/>
      <c r="AX15" s="610"/>
      <c r="AY15" s="610"/>
      <c r="AZ15" s="610"/>
      <c r="BA15" s="610"/>
      <c r="BB15" s="610"/>
      <c r="BC15" s="610"/>
      <c r="BD15" s="610"/>
      <c r="BE15" s="610"/>
      <c r="BF15" s="611"/>
      <c r="BG15" s="612">
        <v>55875</v>
      </c>
      <c r="BH15" s="613"/>
      <c r="BI15" s="613"/>
      <c r="BJ15" s="613"/>
      <c r="BK15" s="613"/>
      <c r="BL15" s="613"/>
      <c r="BM15" s="613"/>
      <c r="BN15" s="614"/>
      <c r="BO15" s="650">
        <v>5.2</v>
      </c>
      <c r="BP15" s="650"/>
      <c r="BQ15" s="650"/>
      <c r="BR15" s="650"/>
      <c r="BS15" s="651" t="s">
        <v>126</v>
      </c>
      <c r="BT15" s="651"/>
      <c r="BU15" s="651"/>
      <c r="BV15" s="651"/>
      <c r="BW15" s="651"/>
      <c r="BX15" s="651"/>
      <c r="BY15" s="651"/>
      <c r="BZ15" s="651"/>
      <c r="CA15" s="651"/>
      <c r="CB15" s="686"/>
      <c r="CD15" s="609" t="s">
        <v>253</v>
      </c>
      <c r="CE15" s="610"/>
      <c r="CF15" s="610"/>
      <c r="CG15" s="610"/>
      <c r="CH15" s="610"/>
      <c r="CI15" s="610"/>
      <c r="CJ15" s="610"/>
      <c r="CK15" s="610"/>
      <c r="CL15" s="610"/>
      <c r="CM15" s="610"/>
      <c r="CN15" s="610"/>
      <c r="CO15" s="610"/>
      <c r="CP15" s="610"/>
      <c r="CQ15" s="611"/>
      <c r="CR15" s="612">
        <v>449030</v>
      </c>
      <c r="CS15" s="613"/>
      <c r="CT15" s="613"/>
      <c r="CU15" s="613"/>
      <c r="CV15" s="613"/>
      <c r="CW15" s="613"/>
      <c r="CX15" s="613"/>
      <c r="CY15" s="614"/>
      <c r="CZ15" s="650">
        <v>7.4</v>
      </c>
      <c r="DA15" s="650"/>
      <c r="DB15" s="650"/>
      <c r="DC15" s="650"/>
      <c r="DD15" s="618">
        <v>4350</v>
      </c>
      <c r="DE15" s="613"/>
      <c r="DF15" s="613"/>
      <c r="DG15" s="613"/>
      <c r="DH15" s="613"/>
      <c r="DI15" s="613"/>
      <c r="DJ15" s="613"/>
      <c r="DK15" s="613"/>
      <c r="DL15" s="613"/>
      <c r="DM15" s="613"/>
      <c r="DN15" s="613"/>
      <c r="DO15" s="613"/>
      <c r="DP15" s="614"/>
      <c r="DQ15" s="618">
        <v>393043</v>
      </c>
      <c r="DR15" s="613"/>
      <c r="DS15" s="613"/>
      <c r="DT15" s="613"/>
      <c r="DU15" s="613"/>
      <c r="DV15" s="613"/>
      <c r="DW15" s="613"/>
      <c r="DX15" s="613"/>
      <c r="DY15" s="613"/>
      <c r="DZ15" s="613"/>
      <c r="EA15" s="613"/>
      <c r="EB15" s="613"/>
      <c r="EC15" s="649"/>
    </row>
    <row r="16" spans="2:143" ht="11.25" customHeight="1" x14ac:dyDescent="0.2">
      <c r="B16" s="609" t="s">
        <v>254</v>
      </c>
      <c r="C16" s="610"/>
      <c r="D16" s="610"/>
      <c r="E16" s="610"/>
      <c r="F16" s="610"/>
      <c r="G16" s="610"/>
      <c r="H16" s="610"/>
      <c r="I16" s="610"/>
      <c r="J16" s="610"/>
      <c r="K16" s="610"/>
      <c r="L16" s="610"/>
      <c r="M16" s="610"/>
      <c r="N16" s="610"/>
      <c r="O16" s="610"/>
      <c r="P16" s="610"/>
      <c r="Q16" s="611"/>
      <c r="R16" s="612">
        <v>11785</v>
      </c>
      <c r="S16" s="613"/>
      <c r="T16" s="613"/>
      <c r="U16" s="613"/>
      <c r="V16" s="613"/>
      <c r="W16" s="613"/>
      <c r="X16" s="613"/>
      <c r="Y16" s="614"/>
      <c r="Z16" s="650">
        <v>0.2</v>
      </c>
      <c r="AA16" s="650"/>
      <c r="AB16" s="650"/>
      <c r="AC16" s="650"/>
      <c r="AD16" s="651">
        <v>11785</v>
      </c>
      <c r="AE16" s="651"/>
      <c r="AF16" s="651"/>
      <c r="AG16" s="651"/>
      <c r="AH16" s="651"/>
      <c r="AI16" s="651"/>
      <c r="AJ16" s="651"/>
      <c r="AK16" s="651"/>
      <c r="AL16" s="615">
        <v>0.3</v>
      </c>
      <c r="AM16" s="616"/>
      <c r="AN16" s="616"/>
      <c r="AO16" s="652"/>
      <c r="AP16" s="609" t="s">
        <v>255</v>
      </c>
      <c r="AQ16" s="610"/>
      <c r="AR16" s="610"/>
      <c r="AS16" s="610"/>
      <c r="AT16" s="610"/>
      <c r="AU16" s="610"/>
      <c r="AV16" s="610"/>
      <c r="AW16" s="610"/>
      <c r="AX16" s="610"/>
      <c r="AY16" s="610"/>
      <c r="AZ16" s="610"/>
      <c r="BA16" s="610"/>
      <c r="BB16" s="610"/>
      <c r="BC16" s="610"/>
      <c r="BD16" s="610"/>
      <c r="BE16" s="610"/>
      <c r="BF16" s="611"/>
      <c r="BG16" s="612" t="s">
        <v>126</v>
      </c>
      <c r="BH16" s="613"/>
      <c r="BI16" s="613"/>
      <c r="BJ16" s="613"/>
      <c r="BK16" s="613"/>
      <c r="BL16" s="613"/>
      <c r="BM16" s="613"/>
      <c r="BN16" s="614"/>
      <c r="BO16" s="650" t="s">
        <v>126</v>
      </c>
      <c r="BP16" s="650"/>
      <c r="BQ16" s="650"/>
      <c r="BR16" s="650"/>
      <c r="BS16" s="651" t="s">
        <v>126</v>
      </c>
      <c r="BT16" s="651"/>
      <c r="BU16" s="651"/>
      <c r="BV16" s="651"/>
      <c r="BW16" s="651"/>
      <c r="BX16" s="651"/>
      <c r="BY16" s="651"/>
      <c r="BZ16" s="651"/>
      <c r="CA16" s="651"/>
      <c r="CB16" s="686"/>
      <c r="CD16" s="609" t="s">
        <v>256</v>
      </c>
      <c r="CE16" s="610"/>
      <c r="CF16" s="610"/>
      <c r="CG16" s="610"/>
      <c r="CH16" s="610"/>
      <c r="CI16" s="610"/>
      <c r="CJ16" s="610"/>
      <c r="CK16" s="610"/>
      <c r="CL16" s="610"/>
      <c r="CM16" s="610"/>
      <c r="CN16" s="610"/>
      <c r="CO16" s="610"/>
      <c r="CP16" s="610"/>
      <c r="CQ16" s="611"/>
      <c r="CR16" s="612">
        <v>7405</v>
      </c>
      <c r="CS16" s="613"/>
      <c r="CT16" s="613"/>
      <c r="CU16" s="613"/>
      <c r="CV16" s="613"/>
      <c r="CW16" s="613"/>
      <c r="CX16" s="613"/>
      <c r="CY16" s="614"/>
      <c r="CZ16" s="650">
        <v>0.1</v>
      </c>
      <c r="DA16" s="650"/>
      <c r="DB16" s="650"/>
      <c r="DC16" s="650"/>
      <c r="DD16" s="618" t="s">
        <v>126</v>
      </c>
      <c r="DE16" s="613"/>
      <c r="DF16" s="613"/>
      <c r="DG16" s="613"/>
      <c r="DH16" s="613"/>
      <c r="DI16" s="613"/>
      <c r="DJ16" s="613"/>
      <c r="DK16" s="613"/>
      <c r="DL16" s="613"/>
      <c r="DM16" s="613"/>
      <c r="DN16" s="613"/>
      <c r="DO16" s="613"/>
      <c r="DP16" s="614"/>
      <c r="DQ16" s="618">
        <v>100</v>
      </c>
      <c r="DR16" s="613"/>
      <c r="DS16" s="613"/>
      <c r="DT16" s="613"/>
      <c r="DU16" s="613"/>
      <c r="DV16" s="613"/>
      <c r="DW16" s="613"/>
      <c r="DX16" s="613"/>
      <c r="DY16" s="613"/>
      <c r="DZ16" s="613"/>
      <c r="EA16" s="613"/>
      <c r="EB16" s="613"/>
      <c r="EC16" s="649"/>
    </row>
    <row r="17" spans="2:133" ht="11.25" customHeight="1" x14ac:dyDescent="0.2">
      <c r="B17" s="609" t="s">
        <v>257</v>
      </c>
      <c r="C17" s="610"/>
      <c r="D17" s="610"/>
      <c r="E17" s="610"/>
      <c r="F17" s="610"/>
      <c r="G17" s="610"/>
      <c r="H17" s="610"/>
      <c r="I17" s="610"/>
      <c r="J17" s="610"/>
      <c r="K17" s="610"/>
      <c r="L17" s="610"/>
      <c r="M17" s="610"/>
      <c r="N17" s="610"/>
      <c r="O17" s="610"/>
      <c r="P17" s="610"/>
      <c r="Q17" s="611"/>
      <c r="R17" s="612">
        <v>18751</v>
      </c>
      <c r="S17" s="613"/>
      <c r="T17" s="613"/>
      <c r="U17" s="613"/>
      <c r="V17" s="613"/>
      <c r="W17" s="613"/>
      <c r="X17" s="613"/>
      <c r="Y17" s="614"/>
      <c r="Z17" s="650">
        <v>0.3</v>
      </c>
      <c r="AA17" s="650"/>
      <c r="AB17" s="650"/>
      <c r="AC17" s="650"/>
      <c r="AD17" s="651">
        <v>18751</v>
      </c>
      <c r="AE17" s="651"/>
      <c r="AF17" s="651"/>
      <c r="AG17" s="651"/>
      <c r="AH17" s="651"/>
      <c r="AI17" s="651"/>
      <c r="AJ17" s="651"/>
      <c r="AK17" s="651"/>
      <c r="AL17" s="615">
        <v>0.5</v>
      </c>
      <c r="AM17" s="616"/>
      <c r="AN17" s="616"/>
      <c r="AO17" s="652"/>
      <c r="AP17" s="609" t="s">
        <v>258</v>
      </c>
      <c r="AQ17" s="610"/>
      <c r="AR17" s="610"/>
      <c r="AS17" s="610"/>
      <c r="AT17" s="610"/>
      <c r="AU17" s="610"/>
      <c r="AV17" s="610"/>
      <c r="AW17" s="610"/>
      <c r="AX17" s="610"/>
      <c r="AY17" s="610"/>
      <c r="AZ17" s="610"/>
      <c r="BA17" s="610"/>
      <c r="BB17" s="610"/>
      <c r="BC17" s="610"/>
      <c r="BD17" s="610"/>
      <c r="BE17" s="610"/>
      <c r="BF17" s="611"/>
      <c r="BG17" s="612" t="s">
        <v>126</v>
      </c>
      <c r="BH17" s="613"/>
      <c r="BI17" s="613"/>
      <c r="BJ17" s="613"/>
      <c r="BK17" s="613"/>
      <c r="BL17" s="613"/>
      <c r="BM17" s="613"/>
      <c r="BN17" s="614"/>
      <c r="BO17" s="650" t="s">
        <v>126</v>
      </c>
      <c r="BP17" s="650"/>
      <c r="BQ17" s="650"/>
      <c r="BR17" s="650"/>
      <c r="BS17" s="651" t="s">
        <v>126</v>
      </c>
      <c r="BT17" s="651"/>
      <c r="BU17" s="651"/>
      <c r="BV17" s="651"/>
      <c r="BW17" s="651"/>
      <c r="BX17" s="651"/>
      <c r="BY17" s="651"/>
      <c r="BZ17" s="651"/>
      <c r="CA17" s="651"/>
      <c r="CB17" s="686"/>
      <c r="CD17" s="609" t="s">
        <v>259</v>
      </c>
      <c r="CE17" s="610"/>
      <c r="CF17" s="610"/>
      <c r="CG17" s="610"/>
      <c r="CH17" s="610"/>
      <c r="CI17" s="610"/>
      <c r="CJ17" s="610"/>
      <c r="CK17" s="610"/>
      <c r="CL17" s="610"/>
      <c r="CM17" s="610"/>
      <c r="CN17" s="610"/>
      <c r="CO17" s="610"/>
      <c r="CP17" s="610"/>
      <c r="CQ17" s="611"/>
      <c r="CR17" s="612">
        <v>588095</v>
      </c>
      <c r="CS17" s="613"/>
      <c r="CT17" s="613"/>
      <c r="CU17" s="613"/>
      <c r="CV17" s="613"/>
      <c r="CW17" s="613"/>
      <c r="CX17" s="613"/>
      <c r="CY17" s="614"/>
      <c r="CZ17" s="650">
        <v>9.6999999999999993</v>
      </c>
      <c r="DA17" s="650"/>
      <c r="DB17" s="650"/>
      <c r="DC17" s="650"/>
      <c r="DD17" s="618" t="s">
        <v>126</v>
      </c>
      <c r="DE17" s="613"/>
      <c r="DF17" s="613"/>
      <c r="DG17" s="613"/>
      <c r="DH17" s="613"/>
      <c r="DI17" s="613"/>
      <c r="DJ17" s="613"/>
      <c r="DK17" s="613"/>
      <c r="DL17" s="613"/>
      <c r="DM17" s="613"/>
      <c r="DN17" s="613"/>
      <c r="DO17" s="613"/>
      <c r="DP17" s="614"/>
      <c r="DQ17" s="618">
        <v>588095</v>
      </c>
      <c r="DR17" s="613"/>
      <c r="DS17" s="613"/>
      <c r="DT17" s="613"/>
      <c r="DU17" s="613"/>
      <c r="DV17" s="613"/>
      <c r="DW17" s="613"/>
      <c r="DX17" s="613"/>
      <c r="DY17" s="613"/>
      <c r="DZ17" s="613"/>
      <c r="EA17" s="613"/>
      <c r="EB17" s="613"/>
      <c r="EC17" s="649"/>
    </row>
    <row r="18" spans="2:133" ht="11.25" customHeight="1" x14ac:dyDescent="0.2">
      <c r="B18" s="609" t="s">
        <v>260</v>
      </c>
      <c r="C18" s="610"/>
      <c r="D18" s="610"/>
      <c r="E18" s="610"/>
      <c r="F18" s="610"/>
      <c r="G18" s="610"/>
      <c r="H18" s="610"/>
      <c r="I18" s="610"/>
      <c r="J18" s="610"/>
      <c r="K18" s="610"/>
      <c r="L18" s="610"/>
      <c r="M18" s="610"/>
      <c r="N18" s="610"/>
      <c r="O18" s="610"/>
      <c r="P18" s="610"/>
      <c r="Q18" s="611"/>
      <c r="R18" s="612">
        <v>2053</v>
      </c>
      <c r="S18" s="613"/>
      <c r="T18" s="613"/>
      <c r="U18" s="613"/>
      <c r="V18" s="613"/>
      <c r="W18" s="613"/>
      <c r="X18" s="613"/>
      <c r="Y18" s="614"/>
      <c r="Z18" s="650">
        <v>0</v>
      </c>
      <c r="AA18" s="650"/>
      <c r="AB18" s="650"/>
      <c r="AC18" s="650"/>
      <c r="AD18" s="651">
        <v>2053</v>
      </c>
      <c r="AE18" s="651"/>
      <c r="AF18" s="651"/>
      <c r="AG18" s="651"/>
      <c r="AH18" s="651"/>
      <c r="AI18" s="651"/>
      <c r="AJ18" s="651"/>
      <c r="AK18" s="651"/>
      <c r="AL18" s="615">
        <v>0.1</v>
      </c>
      <c r="AM18" s="616"/>
      <c r="AN18" s="616"/>
      <c r="AO18" s="652"/>
      <c r="AP18" s="609" t="s">
        <v>261</v>
      </c>
      <c r="AQ18" s="610"/>
      <c r="AR18" s="610"/>
      <c r="AS18" s="610"/>
      <c r="AT18" s="610"/>
      <c r="AU18" s="610"/>
      <c r="AV18" s="610"/>
      <c r="AW18" s="610"/>
      <c r="AX18" s="610"/>
      <c r="AY18" s="610"/>
      <c r="AZ18" s="610"/>
      <c r="BA18" s="610"/>
      <c r="BB18" s="610"/>
      <c r="BC18" s="610"/>
      <c r="BD18" s="610"/>
      <c r="BE18" s="610"/>
      <c r="BF18" s="611"/>
      <c r="BG18" s="612" t="s">
        <v>126</v>
      </c>
      <c r="BH18" s="613"/>
      <c r="BI18" s="613"/>
      <c r="BJ18" s="613"/>
      <c r="BK18" s="613"/>
      <c r="BL18" s="613"/>
      <c r="BM18" s="613"/>
      <c r="BN18" s="614"/>
      <c r="BO18" s="650" t="s">
        <v>126</v>
      </c>
      <c r="BP18" s="650"/>
      <c r="BQ18" s="650"/>
      <c r="BR18" s="650"/>
      <c r="BS18" s="651" t="s">
        <v>126</v>
      </c>
      <c r="BT18" s="651"/>
      <c r="BU18" s="651"/>
      <c r="BV18" s="651"/>
      <c r="BW18" s="651"/>
      <c r="BX18" s="651"/>
      <c r="BY18" s="651"/>
      <c r="BZ18" s="651"/>
      <c r="CA18" s="651"/>
      <c r="CB18" s="686"/>
      <c r="CD18" s="609" t="s">
        <v>262</v>
      </c>
      <c r="CE18" s="610"/>
      <c r="CF18" s="610"/>
      <c r="CG18" s="610"/>
      <c r="CH18" s="610"/>
      <c r="CI18" s="610"/>
      <c r="CJ18" s="610"/>
      <c r="CK18" s="610"/>
      <c r="CL18" s="610"/>
      <c r="CM18" s="610"/>
      <c r="CN18" s="610"/>
      <c r="CO18" s="610"/>
      <c r="CP18" s="610"/>
      <c r="CQ18" s="611"/>
      <c r="CR18" s="612" t="s">
        <v>126</v>
      </c>
      <c r="CS18" s="613"/>
      <c r="CT18" s="613"/>
      <c r="CU18" s="613"/>
      <c r="CV18" s="613"/>
      <c r="CW18" s="613"/>
      <c r="CX18" s="613"/>
      <c r="CY18" s="614"/>
      <c r="CZ18" s="650" t="s">
        <v>126</v>
      </c>
      <c r="DA18" s="650"/>
      <c r="DB18" s="650"/>
      <c r="DC18" s="650"/>
      <c r="DD18" s="618" t="s">
        <v>126</v>
      </c>
      <c r="DE18" s="613"/>
      <c r="DF18" s="613"/>
      <c r="DG18" s="613"/>
      <c r="DH18" s="613"/>
      <c r="DI18" s="613"/>
      <c r="DJ18" s="613"/>
      <c r="DK18" s="613"/>
      <c r="DL18" s="613"/>
      <c r="DM18" s="613"/>
      <c r="DN18" s="613"/>
      <c r="DO18" s="613"/>
      <c r="DP18" s="614"/>
      <c r="DQ18" s="618" t="s">
        <v>126</v>
      </c>
      <c r="DR18" s="613"/>
      <c r="DS18" s="613"/>
      <c r="DT18" s="613"/>
      <c r="DU18" s="613"/>
      <c r="DV18" s="613"/>
      <c r="DW18" s="613"/>
      <c r="DX18" s="613"/>
      <c r="DY18" s="613"/>
      <c r="DZ18" s="613"/>
      <c r="EA18" s="613"/>
      <c r="EB18" s="613"/>
      <c r="EC18" s="649"/>
    </row>
    <row r="19" spans="2:133" ht="11.25" customHeight="1" x14ac:dyDescent="0.2">
      <c r="B19" s="609" t="s">
        <v>263</v>
      </c>
      <c r="C19" s="610"/>
      <c r="D19" s="610"/>
      <c r="E19" s="610"/>
      <c r="F19" s="610"/>
      <c r="G19" s="610"/>
      <c r="H19" s="610"/>
      <c r="I19" s="610"/>
      <c r="J19" s="610"/>
      <c r="K19" s="610"/>
      <c r="L19" s="610"/>
      <c r="M19" s="610"/>
      <c r="N19" s="610"/>
      <c r="O19" s="610"/>
      <c r="P19" s="610"/>
      <c r="Q19" s="611"/>
      <c r="R19" s="612">
        <v>1845</v>
      </c>
      <c r="S19" s="613"/>
      <c r="T19" s="613"/>
      <c r="U19" s="613"/>
      <c r="V19" s="613"/>
      <c r="W19" s="613"/>
      <c r="X19" s="613"/>
      <c r="Y19" s="614"/>
      <c r="Z19" s="650">
        <v>0</v>
      </c>
      <c r="AA19" s="650"/>
      <c r="AB19" s="650"/>
      <c r="AC19" s="650"/>
      <c r="AD19" s="651">
        <v>1845</v>
      </c>
      <c r="AE19" s="651"/>
      <c r="AF19" s="651"/>
      <c r="AG19" s="651"/>
      <c r="AH19" s="651"/>
      <c r="AI19" s="651"/>
      <c r="AJ19" s="651"/>
      <c r="AK19" s="651"/>
      <c r="AL19" s="615">
        <v>0.1</v>
      </c>
      <c r="AM19" s="616"/>
      <c r="AN19" s="616"/>
      <c r="AO19" s="652"/>
      <c r="AP19" s="609" t="s">
        <v>264</v>
      </c>
      <c r="AQ19" s="610"/>
      <c r="AR19" s="610"/>
      <c r="AS19" s="610"/>
      <c r="AT19" s="610"/>
      <c r="AU19" s="610"/>
      <c r="AV19" s="610"/>
      <c r="AW19" s="610"/>
      <c r="AX19" s="610"/>
      <c r="AY19" s="610"/>
      <c r="AZ19" s="610"/>
      <c r="BA19" s="610"/>
      <c r="BB19" s="610"/>
      <c r="BC19" s="610"/>
      <c r="BD19" s="610"/>
      <c r="BE19" s="610"/>
      <c r="BF19" s="611"/>
      <c r="BG19" s="612">
        <v>3396</v>
      </c>
      <c r="BH19" s="613"/>
      <c r="BI19" s="613"/>
      <c r="BJ19" s="613"/>
      <c r="BK19" s="613"/>
      <c r="BL19" s="613"/>
      <c r="BM19" s="613"/>
      <c r="BN19" s="614"/>
      <c r="BO19" s="650">
        <v>0.3</v>
      </c>
      <c r="BP19" s="650"/>
      <c r="BQ19" s="650"/>
      <c r="BR19" s="650"/>
      <c r="BS19" s="651" t="s">
        <v>126</v>
      </c>
      <c r="BT19" s="651"/>
      <c r="BU19" s="651"/>
      <c r="BV19" s="651"/>
      <c r="BW19" s="651"/>
      <c r="BX19" s="651"/>
      <c r="BY19" s="651"/>
      <c r="BZ19" s="651"/>
      <c r="CA19" s="651"/>
      <c r="CB19" s="686"/>
      <c r="CD19" s="609" t="s">
        <v>265</v>
      </c>
      <c r="CE19" s="610"/>
      <c r="CF19" s="610"/>
      <c r="CG19" s="610"/>
      <c r="CH19" s="610"/>
      <c r="CI19" s="610"/>
      <c r="CJ19" s="610"/>
      <c r="CK19" s="610"/>
      <c r="CL19" s="610"/>
      <c r="CM19" s="610"/>
      <c r="CN19" s="610"/>
      <c r="CO19" s="610"/>
      <c r="CP19" s="610"/>
      <c r="CQ19" s="611"/>
      <c r="CR19" s="612" t="s">
        <v>126</v>
      </c>
      <c r="CS19" s="613"/>
      <c r="CT19" s="613"/>
      <c r="CU19" s="613"/>
      <c r="CV19" s="613"/>
      <c r="CW19" s="613"/>
      <c r="CX19" s="613"/>
      <c r="CY19" s="614"/>
      <c r="CZ19" s="650" t="s">
        <v>126</v>
      </c>
      <c r="DA19" s="650"/>
      <c r="DB19" s="650"/>
      <c r="DC19" s="650"/>
      <c r="DD19" s="618" t="s">
        <v>126</v>
      </c>
      <c r="DE19" s="613"/>
      <c r="DF19" s="613"/>
      <c r="DG19" s="613"/>
      <c r="DH19" s="613"/>
      <c r="DI19" s="613"/>
      <c r="DJ19" s="613"/>
      <c r="DK19" s="613"/>
      <c r="DL19" s="613"/>
      <c r="DM19" s="613"/>
      <c r="DN19" s="613"/>
      <c r="DO19" s="613"/>
      <c r="DP19" s="614"/>
      <c r="DQ19" s="618" t="s">
        <v>126</v>
      </c>
      <c r="DR19" s="613"/>
      <c r="DS19" s="613"/>
      <c r="DT19" s="613"/>
      <c r="DU19" s="613"/>
      <c r="DV19" s="613"/>
      <c r="DW19" s="613"/>
      <c r="DX19" s="613"/>
      <c r="DY19" s="613"/>
      <c r="DZ19" s="613"/>
      <c r="EA19" s="613"/>
      <c r="EB19" s="613"/>
      <c r="EC19" s="649"/>
    </row>
    <row r="20" spans="2:133" ht="11.25" customHeight="1" x14ac:dyDescent="0.2">
      <c r="B20" s="687" t="s">
        <v>266</v>
      </c>
      <c r="C20" s="688"/>
      <c r="D20" s="688"/>
      <c r="E20" s="688"/>
      <c r="F20" s="688"/>
      <c r="G20" s="688"/>
      <c r="H20" s="688"/>
      <c r="I20" s="688"/>
      <c r="J20" s="688"/>
      <c r="K20" s="688"/>
      <c r="L20" s="688"/>
      <c r="M20" s="688"/>
      <c r="N20" s="688"/>
      <c r="O20" s="688"/>
      <c r="P20" s="688"/>
      <c r="Q20" s="689"/>
      <c r="R20" s="612">
        <v>208</v>
      </c>
      <c r="S20" s="613"/>
      <c r="T20" s="613"/>
      <c r="U20" s="613"/>
      <c r="V20" s="613"/>
      <c r="W20" s="613"/>
      <c r="X20" s="613"/>
      <c r="Y20" s="614"/>
      <c r="Z20" s="650">
        <v>0</v>
      </c>
      <c r="AA20" s="650"/>
      <c r="AB20" s="650"/>
      <c r="AC20" s="650"/>
      <c r="AD20" s="651">
        <v>208</v>
      </c>
      <c r="AE20" s="651"/>
      <c r="AF20" s="651"/>
      <c r="AG20" s="651"/>
      <c r="AH20" s="651"/>
      <c r="AI20" s="651"/>
      <c r="AJ20" s="651"/>
      <c r="AK20" s="651"/>
      <c r="AL20" s="615">
        <v>0</v>
      </c>
      <c r="AM20" s="616"/>
      <c r="AN20" s="616"/>
      <c r="AO20" s="652"/>
      <c r="AP20" s="609" t="s">
        <v>267</v>
      </c>
      <c r="AQ20" s="610"/>
      <c r="AR20" s="610"/>
      <c r="AS20" s="610"/>
      <c r="AT20" s="610"/>
      <c r="AU20" s="610"/>
      <c r="AV20" s="610"/>
      <c r="AW20" s="610"/>
      <c r="AX20" s="610"/>
      <c r="AY20" s="610"/>
      <c r="AZ20" s="610"/>
      <c r="BA20" s="610"/>
      <c r="BB20" s="610"/>
      <c r="BC20" s="610"/>
      <c r="BD20" s="610"/>
      <c r="BE20" s="610"/>
      <c r="BF20" s="611"/>
      <c r="BG20" s="612">
        <v>3396</v>
      </c>
      <c r="BH20" s="613"/>
      <c r="BI20" s="613"/>
      <c r="BJ20" s="613"/>
      <c r="BK20" s="613"/>
      <c r="BL20" s="613"/>
      <c r="BM20" s="613"/>
      <c r="BN20" s="614"/>
      <c r="BO20" s="650">
        <v>0.3</v>
      </c>
      <c r="BP20" s="650"/>
      <c r="BQ20" s="650"/>
      <c r="BR20" s="650"/>
      <c r="BS20" s="651" t="s">
        <v>126</v>
      </c>
      <c r="BT20" s="651"/>
      <c r="BU20" s="651"/>
      <c r="BV20" s="651"/>
      <c r="BW20" s="651"/>
      <c r="BX20" s="651"/>
      <c r="BY20" s="651"/>
      <c r="BZ20" s="651"/>
      <c r="CA20" s="651"/>
      <c r="CB20" s="686"/>
      <c r="CD20" s="609" t="s">
        <v>268</v>
      </c>
      <c r="CE20" s="610"/>
      <c r="CF20" s="610"/>
      <c r="CG20" s="610"/>
      <c r="CH20" s="610"/>
      <c r="CI20" s="610"/>
      <c r="CJ20" s="610"/>
      <c r="CK20" s="610"/>
      <c r="CL20" s="610"/>
      <c r="CM20" s="610"/>
      <c r="CN20" s="610"/>
      <c r="CO20" s="610"/>
      <c r="CP20" s="610"/>
      <c r="CQ20" s="611"/>
      <c r="CR20" s="612">
        <v>6036905</v>
      </c>
      <c r="CS20" s="613"/>
      <c r="CT20" s="613"/>
      <c r="CU20" s="613"/>
      <c r="CV20" s="613"/>
      <c r="CW20" s="613"/>
      <c r="CX20" s="613"/>
      <c r="CY20" s="614"/>
      <c r="CZ20" s="650">
        <v>100</v>
      </c>
      <c r="DA20" s="650"/>
      <c r="DB20" s="650"/>
      <c r="DC20" s="650"/>
      <c r="DD20" s="618">
        <v>701545</v>
      </c>
      <c r="DE20" s="613"/>
      <c r="DF20" s="613"/>
      <c r="DG20" s="613"/>
      <c r="DH20" s="613"/>
      <c r="DI20" s="613"/>
      <c r="DJ20" s="613"/>
      <c r="DK20" s="613"/>
      <c r="DL20" s="613"/>
      <c r="DM20" s="613"/>
      <c r="DN20" s="613"/>
      <c r="DO20" s="613"/>
      <c r="DP20" s="614"/>
      <c r="DQ20" s="618">
        <v>4453658</v>
      </c>
      <c r="DR20" s="613"/>
      <c r="DS20" s="613"/>
      <c r="DT20" s="613"/>
      <c r="DU20" s="613"/>
      <c r="DV20" s="613"/>
      <c r="DW20" s="613"/>
      <c r="DX20" s="613"/>
      <c r="DY20" s="613"/>
      <c r="DZ20" s="613"/>
      <c r="EA20" s="613"/>
      <c r="EB20" s="613"/>
      <c r="EC20" s="649"/>
    </row>
    <row r="21" spans="2:133" ht="11.25" customHeight="1" x14ac:dyDescent="0.2">
      <c r="B21" s="609" t="s">
        <v>269</v>
      </c>
      <c r="C21" s="610"/>
      <c r="D21" s="610"/>
      <c r="E21" s="610"/>
      <c r="F21" s="610"/>
      <c r="G21" s="610"/>
      <c r="H21" s="610"/>
      <c r="I21" s="610"/>
      <c r="J21" s="610"/>
      <c r="K21" s="610"/>
      <c r="L21" s="610"/>
      <c r="M21" s="610"/>
      <c r="N21" s="610"/>
      <c r="O21" s="610"/>
      <c r="P21" s="610"/>
      <c r="Q21" s="611"/>
      <c r="R21" s="612">
        <v>2453189</v>
      </c>
      <c r="S21" s="613"/>
      <c r="T21" s="613"/>
      <c r="U21" s="613"/>
      <c r="V21" s="613"/>
      <c r="W21" s="613"/>
      <c r="X21" s="613"/>
      <c r="Y21" s="614"/>
      <c r="Z21" s="650">
        <v>39.200000000000003</v>
      </c>
      <c r="AA21" s="650"/>
      <c r="AB21" s="650"/>
      <c r="AC21" s="650"/>
      <c r="AD21" s="651">
        <v>2189334</v>
      </c>
      <c r="AE21" s="651"/>
      <c r="AF21" s="651"/>
      <c r="AG21" s="651"/>
      <c r="AH21" s="651"/>
      <c r="AI21" s="651"/>
      <c r="AJ21" s="651"/>
      <c r="AK21" s="651"/>
      <c r="AL21" s="615">
        <v>60.3</v>
      </c>
      <c r="AM21" s="616"/>
      <c r="AN21" s="616"/>
      <c r="AO21" s="652"/>
      <c r="AP21" s="609" t="s">
        <v>270</v>
      </c>
      <c r="AQ21" s="690"/>
      <c r="AR21" s="690"/>
      <c r="AS21" s="690"/>
      <c r="AT21" s="690"/>
      <c r="AU21" s="690"/>
      <c r="AV21" s="690"/>
      <c r="AW21" s="690"/>
      <c r="AX21" s="690"/>
      <c r="AY21" s="690"/>
      <c r="AZ21" s="690"/>
      <c r="BA21" s="690"/>
      <c r="BB21" s="690"/>
      <c r="BC21" s="690"/>
      <c r="BD21" s="690"/>
      <c r="BE21" s="690"/>
      <c r="BF21" s="691"/>
      <c r="BG21" s="612">
        <v>3396</v>
      </c>
      <c r="BH21" s="613"/>
      <c r="BI21" s="613"/>
      <c r="BJ21" s="613"/>
      <c r="BK21" s="613"/>
      <c r="BL21" s="613"/>
      <c r="BM21" s="613"/>
      <c r="BN21" s="614"/>
      <c r="BO21" s="650">
        <v>0.3</v>
      </c>
      <c r="BP21" s="650"/>
      <c r="BQ21" s="650"/>
      <c r="BR21" s="650"/>
      <c r="BS21" s="651" t="s">
        <v>126</v>
      </c>
      <c r="BT21" s="651"/>
      <c r="BU21" s="651"/>
      <c r="BV21" s="651"/>
      <c r="BW21" s="651"/>
      <c r="BX21" s="651"/>
      <c r="BY21" s="651"/>
      <c r="BZ21" s="651"/>
      <c r="CA21" s="651"/>
      <c r="CB21" s="686"/>
      <c r="CD21" s="593"/>
      <c r="CE21" s="594"/>
      <c r="CF21" s="594"/>
      <c r="CG21" s="594"/>
      <c r="CH21" s="594"/>
      <c r="CI21" s="594"/>
      <c r="CJ21" s="594"/>
      <c r="CK21" s="594"/>
      <c r="CL21" s="594"/>
      <c r="CM21" s="594"/>
      <c r="CN21" s="594"/>
      <c r="CO21" s="594"/>
      <c r="CP21" s="594"/>
      <c r="CQ21" s="595"/>
      <c r="CR21" s="697"/>
      <c r="CS21" s="698"/>
      <c r="CT21" s="698"/>
      <c r="CU21" s="698"/>
      <c r="CV21" s="698"/>
      <c r="CW21" s="698"/>
      <c r="CX21" s="698"/>
      <c r="CY21" s="699"/>
      <c r="CZ21" s="700"/>
      <c r="DA21" s="700"/>
      <c r="DB21" s="700"/>
      <c r="DC21" s="700"/>
      <c r="DD21" s="701"/>
      <c r="DE21" s="698"/>
      <c r="DF21" s="698"/>
      <c r="DG21" s="698"/>
      <c r="DH21" s="698"/>
      <c r="DI21" s="698"/>
      <c r="DJ21" s="698"/>
      <c r="DK21" s="698"/>
      <c r="DL21" s="698"/>
      <c r="DM21" s="698"/>
      <c r="DN21" s="698"/>
      <c r="DO21" s="698"/>
      <c r="DP21" s="699"/>
      <c r="DQ21" s="701"/>
      <c r="DR21" s="698"/>
      <c r="DS21" s="698"/>
      <c r="DT21" s="698"/>
      <c r="DU21" s="698"/>
      <c r="DV21" s="698"/>
      <c r="DW21" s="698"/>
      <c r="DX21" s="698"/>
      <c r="DY21" s="698"/>
      <c r="DZ21" s="698"/>
      <c r="EA21" s="698"/>
      <c r="EB21" s="698"/>
      <c r="EC21" s="705"/>
    </row>
    <row r="22" spans="2:133" ht="11.25" customHeight="1" x14ac:dyDescent="0.2">
      <c r="B22" s="609" t="s">
        <v>271</v>
      </c>
      <c r="C22" s="610"/>
      <c r="D22" s="610"/>
      <c r="E22" s="610"/>
      <c r="F22" s="610"/>
      <c r="G22" s="610"/>
      <c r="H22" s="610"/>
      <c r="I22" s="610"/>
      <c r="J22" s="610"/>
      <c r="K22" s="610"/>
      <c r="L22" s="610"/>
      <c r="M22" s="610"/>
      <c r="N22" s="610"/>
      <c r="O22" s="610"/>
      <c r="P22" s="610"/>
      <c r="Q22" s="611"/>
      <c r="R22" s="612">
        <v>2189334</v>
      </c>
      <c r="S22" s="613"/>
      <c r="T22" s="613"/>
      <c r="U22" s="613"/>
      <c r="V22" s="613"/>
      <c r="W22" s="613"/>
      <c r="X22" s="613"/>
      <c r="Y22" s="614"/>
      <c r="Z22" s="650">
        <v>35</v>
      </c>
      <c r="AA22" s="650"/>
      <c r="AB22" s="650"/>
      <c r="AC22" s="650"/>
      <c r="AD22" s="651">
        <v>2189334</v>
      </c>
      <c r="AE22" s="651"/>
      <c r="AF22" s="651"/>
      <c r="AG22" s="651"/>
      <c r="AH22" s="651"/>
      <c r="AI22" s="651"/>
      <c r="AJ22" s="651"/>
      <c r="AK22" s="651"/>
      <c r="AL22" s="615">
        <v>60.3</v>
      </c>
      <c r="AM22" s="616"/>
      <c r="AN22" s="616"/>
      <c r="AO22" s="652"/>
      <c r="AP22" s="609" t="s">
        <v>272</v>
      </c>
      <c r="AQ22" s="690"/>
      <c r="AR22" s="690"/>
      <c r="AS22" s="690"/>
      <c r="AT22" s="690"/>
      <c r="AU22" s="690"/>
      <c r="AV22" s="690"/>
      <c r="AW22" s="690"/>
      <c r="AX22" s="690"/>
      <c r="AY22" s="690"/>
      <c r="AZ22" s="690"/>
      <c r="BA22" s="690"/>
      <c r="BB22" s="690"/>
      <c r="BC22" s="690"/>
      <c r="BD22" s="690"/>
      <c r="BE22" s="690"/>
      <c r="BF22" s="691"/>
      <c r="BG22" s="612" t="s">
        <v>126</v>
      </c>
      <c r="BH22" s="613"/>
      <c r="BI22" s="613"/>
      <c r="BJ22" s="613"/>
      <c r="BK22" s="613"/>
      <c r="BL22" s="613"/>
      <c r="BM22" s="613"/>
      <c r="BN22" s="614"/>
      <c r="BO22" s="650" t="s">
        <v>126</v>
      </c>
      <c r="BP22" s="650"/>
      <c r="BQ22" s="650"/>
      <c r="BR22" s="650"/>
      <c r="BS22" s="651" t="s">
        <v>126</v>
      </c>
      <c r="BT22" s="651"/>
      <c r="BU22" s="651"/>
      <c r="BV22" s="651"/>
      <c r="BW22" s="651"/>
      <c r="BX22" s="651"/>
      <c r="BY22" s="651"/>
      <c r="BZ22" s="651"/>
      <c r="CA22" s="651"/>
      <c r="CB22" s="686"/>
      <c r="CD22" s="670" t="s">
        <v>273</v>
      </c>
      <c r="CE22" s="671"/>
      <c r="CF22" s="671"/>
      <c r="CG22" s="671"/>
      <c r="CH22" s="671"/>
      <c r="CI22" s="671"/>
      <c r="CJ22" s="671"/>
      <c r="CK22" s="671"/>
      <c r="CL22" s="671"/>
      <c r="CM22" s="671"/>
      <c r="CN22" s="671"/>
      <c r="CO22" s="671"/>
      <c r="CP22" s="671"/>
      <c r="CQ22" s="671"/>
      <c r="CR22" s="671"/>
      <c r="CS22" s="671"/>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c r="DZ22" s="671"/>
      <c r="EA22" s="671"/>
      <c r="EB22" s="671"/>
      <c r="EC22" s="672"/>
    </row>
    <row r="23" spans="2:133" ht="11.25" customHeight="1" x14ac:dyDescent="0.2">
      <c r="B23" s="609" t="s">
        <v>274</v>
      </c>
      <c r="C23" s="610"/>
      <c r="D23" s="610"/>
      <c r="E23" s="610"/>
      <c r="F23" s="610"/>
      <c r="G23" s="610"/>
      <c r="H23" s="610"/>
      <c r="I23" s="610"/>
      <c r="J23" s="610"/>
      <c r="K23" s="610"/>
      <c r="L23" s="610"/>
      <c r="M23" s="610"/>
      <c r="N23" s="610"/>
      <c r="O23" s="610"/>
      <c r="P23" s="610"/>
      <c r="Q23" s="611"/>
      <c r="R23" s="612">
        <v>263855</v>
      </c>
      <c r="S23" s="613"/>
      <c r="T23" s="613"/>
      <c r="U23" s="613"/>
      <c r="V23" s="613"/>
      <c r="W23" s="613"/>
      <c r="X23" s="613"/>
      <c r="Y23" s="614"/>
      <c r="Z23" s="650">
        <v>4.2</v>
      </c>
      <c r="AA23" s="650"/>
      <c r="AB23" s="650"/>
      <c r="AC23" s="650"/>
      <c r="AD23" s="651" t="s">
        <v>126</v>
      </c>
      <c r="AE23" s="651"/>
      <c r="AF23" s="651"/>
      <c r="AG23" s="651"/>
      <c r="AH23" s="651"/>
      <c r="AI23" s="651"/>
      <c r="AJ23" s="651"/>
      <c r="AK23" s="651"/>
      <c r="AL23" s="615" t="s">
        <v>126</v>
      </c>
      <c r="AM23" s="616"/>
      <c r="AN23" s="616"/>
      <c r="AO23" s="652"/>
      <c r="AP23" s="609" t="s">
        <v>275</v>
      </c>
      <c r="AQ23" s="690"/>
      <c r="AR23" s="690"/>
      <c r="AS23" s="690"/>
      <c r="AT23" s="690"/>
      <c r="AU23" s="690"/>
      <c r="AV23" s="690"/>
      <c r="AW23" s="690"/>
      <c r="AX23" s="690"/>
      <c r="AY23" s="690"/>
      <c r="AZ23" s="690"/>
      <c r="BA23" s="690"/>
      <c r="BB23" s="690"/>
      <c r="BC23" s="690"/>
      <c r="BD23" s="690"/>
      <c r="BE23" s="690"/>
      <c r="BF23" s="691"/>
      <c r="BG23" s="612" t="s">
        <v>126</v>
      </c>
      <c r="BH23" s="613"/>
      <c r="BI23" s="613"/>
      <c r="BJ23" s="613"/>
      <c r="BK23" s="613"/>
      <c r="BL23" s="613"/>
      <c r="BM23" s="613"/>
      <c r="BN23" s="614"/>
      <c r="BO23" s="650" t="s">
        <v>126</v>
      </c>
      <c r="BP23" s="650"/>
      <c r="BQ23" s="650"/>
      <c r="BR23" s="650"/>
      <c r="BS23" s="651" t="s">
        <v>126</v>
      </c>
      <c r="BT23" s="651"/>
      <c r="BU23" s="651"/>
      <c r="BV23" s="651"/>
      <c r="BW23" s="651"/>
      <c r="BX23" s="651"/>
      <c r="BY23" s="651"/>
      <c r="BZ23" s="651"/>
      <c r="CA23" s="651"/>
      <c r="CB23" s="686"/>
      <c r="CD23" s="670" t="s">
        <v>215</v>
      </c>
      <c r="CE23" s="671"/>
      <c r="CF23" s="671"/>
      <c r="CG23" s="671"/>
      <c r="CH23" s="671"/>
      <c r="CI23" s="671"/>
      <c r="CJ23" s="671"/>
      <c r="CK23" s="671"/>
      <c r="CL23" s="671"/>
      <c r="CM23" s="671"/>
      <c r="CN23" s="671"/>
      <c r="CO23" s="671"/>
      <c r="CP23" s="671"/>
      <c r="CQ23" s="672"/>
      <c r="CR23" s="670" t="s">
        <v>276</v>
      </c>
      <c r="CS23" s="671"/>
      <c r="CT23" s="671"/>
      <c r="CU23" s="671"/>
      <c r="CV23" s="671"/>
      <c r="CW23" s="671"/>
      <c r="CX23" s="671"/>
      <c r="CY23" s="672"/>
      <c r="CZ23" s="670" t="s">
        <v>277</v>
      </c>
      <c r="DA23" s="671"/>
      <c r="DB23" s="671"/>
      <c r="DC23" s="672"/>
      <c r="DD23" s="670" t="s">
        <v>278</v>
      </c>
      <c r="DE23" s="671"/>
      <c r="DF23" s="671"/>
      <c r="DG23" s="671"/>
      <c r="DH23" s="671"/>
      <c r="DI23" s="671"/>
      <c r="DJ23" s="671"/>
      <c r="DK23" s="672"/>
      <c r="DL23" s="702" t="s">
        <v>279</v>
      </c>
      <c r="DM23" s="703"/>
      <c r="DN23" s="703"/>
      <c r="DO23" s="703"/>
      <c r="DP23" s="703"/>
      <c r="DQ23" s="703"/>
      <c r="DR23" s="703"/>
      <c r="DS23" s="703"/>
      <c r="DT23" s="703"/>
      <c r="DU23" s="703"/>
      <c r="DV23" s="704"/>
      <c r="DW23" s="670" t="s">
        <v>280</v>
      </c>
      <c r="DX23" s="671"/>
      <c r="DY23" s="671"/>
      <c r="DZ23" s="671"/>
      <c r="EA23" s="671"/>
      <c r="EB23" s="671"/>
      <c r="EC23" s="672"/>
    </row>
    <row r="24" spans="2:133" ht="11.25" customHeight="1" x14ac:dyDescent="0.2">
      <c r="B24" s="609" t="s">
        <v>281</v>
      </c>
      <c r="C24" s="610"/>
      <c r="D24" s="610"/>
      <c r="E24" s="610"/>
      <c r="F24" s="610"/>
      <c r="G24" s="610"/>
      <c r="H24" s="610"/>
      <c r="I24" s="610"/>
      <c r="J24" s="610"/>
      <c r="K24" s="610"/>
      <c r="L24" s="610"/>
      <c r="M24" s="610"/>
      <c r="N24" s="610"/>
      <c r="O24" s="610"/>
      <c r="P24" s="610"/>
      <c r="Q24" s="611"/>
      <c r="R24" s="612" t="s">
        <v>126</v>
      </c>
      <c r="S24" s="613"/>
      <c r="T24" s="613"/>
      <c r="U24" s="613"/>
      <c r="V24" s="613"/>
      <c r="W24" s="613"/>
      <c r="X24" s="613"/>
      <c r="Y24" s="614"/>
      <c r="Z24" s="650" t="s">
        <v>126</v>
      </c>
      <c r="AA24" s="650"/>
      <c r="AB24" s="650"/>
      <c r="AC24" s="650"/>
      <c r="AD24" s="651" t="s">
        <v>126</v>
      </c>
      <c r="AE24" s="651"/>
      <c r="AF24" s="651"/>
      <c r="AG24" s="651"/>
      <c r="AH24" s="651"/>
      <c r="AI24" s="651"/>
      <c r="AJ24" s="651"/>
      <c r="AK24" s="651"/>
      <c r="AL24" s="615" t="s">
        <v>126</v>
      </c>
      <c r="AM24" s="616"/>
      <c r="AN24" s="616"/>
      <c r="AO24" s="652"/>
      <c r="AP24" s="609" t="s">
        <v>282</v>
      </c>
      <c r="AQ24" s="690"/>
      <c r="AR24" s="690"/>
      <c r="AS24" s="690"/>
      <c r="AT24" s="690"/>
      <c r="AU24" s="690"/>
      <c r="AV24" s="690"/>
      <c r="AW24" s="690"/>
      <c r="AX24" s="690"/>
      <c r="AY24" s="690"/>
      <c r="AZ24" s="690"/>
      <c r="BA24" s="690"/>
      <c r="BB24" s="690"/>
      <c r="BC24" s="690"/>
      <c r="BD24" s="690"/>
      <c r="BE24" s="690"/>
      <c r="BF24" s="691"/>
      <c r="BG24" s="612" t="s">
        <v>126</v>
      </c>
      <c r="BH24" s="613"/>
      <c r="BI24" s="613"/>
      <c r="BJ24" s="613"/>
      <c r="BK24" s="613"/>
      <c r="BL24" s="613"/>
      <c r="BM24" s="613"/>
      <c r="BN24" s="614"/>
      <c r="BO24" s="650" t="s">
        <v>126</v>
      </c>
      <c r="BP24" s="650"/>
      <c r="BQ24" s="650"/>
      <c r="BR24" s="650"/>
      <c r="BS24" s="651" t="s">
        <v>126</v>
      </c>
      <c r="BT24" s="651"/>
      <c r="BU24" s="651"/>
      <c r="BV24" s="651"/>
      <c r="BW24" s="651"/>
      <c r="BX24" s="651"/>
      <c r="BY24" s="651"/>
      <c r="BZ24" s="651"/>
      <c r="CA24" s="651"/>
      <c r="CB24" s="686"/>
      <c r="CD24" s="667" t="s">
        <v>283</v>
      </c>
      <c r="CE24" s="668"/>
      <c r="CF24" s="668"/>
      <c r="CG24" s="668"/>
      <c r="CH24" s="668"/>
      <c r="CI24" s="668"/>
      <c r="CJ24" s="668"/>
      <c r="CK24" s="668"/>
      <c r="CL24" s="668"/>
      <c r="CM24" s="668"/>
      <c r="CN24" s="668"/>
      <c r="CO24" s="668"/>
      <c r="CP24" s="668"/>
      <c r="CQ24" s="669"/>
      <c r="CR24" s="664">
        <v>2086404</v>
      </c>
      <c r="CS24" s="665"/>
      <c r="CT24" s="665"/>
      <c r="CU24" s="665"/>
      <c r="CV24" s="665"/>
      <c r="CW24" s="665"/>
      <c r="CX24" s="665"/>
      <c r="CY24" s="693"/>
      <c r="CZ24" s="694">
        <v>34.6</v>
      </c>
      <c r="DA24" s="676"/>
      <c r="DB24" s="676"/>
      <c r="DC24" s="696"/>
      <c r="DD24" s="692">
        <v>1576394</v>
      </c>
      <c r="DE24" s="665"/>
      <c r="DF24" s="665"/>
      <c r="DG24" s="665"/>
      <c r="DH24" s="665"/>
      <c r="DI24" s="665"/>
      <c r="DJ24" s="665"/>
      <c r="DK24" s="693"/>
      <c r="DL24" s="692">
        <v>1552871</v>
      </c>
      <c r="DM24" s="665"/>
      <c r="DN24" s="665"/>
      <c r="DO24" s="665"/>
      <c r="DP24" s="665"/>
      <c r="DQ24" s="665"/>
      <c r="DR24" s="665"/>
      <c r="DS24" s="665"/>
      <c r="DT24" s="665"/>
      <c r="DU24" s="665"/>
      <c r="DV24" s="693"/>
      <c r="DW24" s="694">
        <v>42.2</v>
      </c>
      <c r="DX24" s="676"/>
      <c r="DY24" s="676"/>
      <c r="DZ24" s="676"/>
      <c r="EA24" s="676"/>
      <c r="EB24" s="676"/>
      <c r="EC24" s="695"/>
    </row>
    <row r="25" spans="2:133" ht="11.25" customHeight="1" x14ac:dyDescent="0.2">
      <c r="B25" s="609" t="s">
        <v>284</v>
      </c>
      <c r="C25" s="610"/>
      <c r="D25" s="610"/>
      <c r="E25" s="610"/>
      <c r="F25" s="610"/>
      <c r="G25" s="610"/>
      <c r="H25" s="610"/>
      <c r="I25" s="610"/>
      <c r="J25" s="610"/>
      <c r="K25" s="610"/>
      <c r="L25" s="610"/>
      <c r="M25" s="610"/>
      <c r="N25" s="610"/>
      <c r="O25" s="610"/>
      <c r="P25" s="610"/>
      <c r="Q25" s="611"/>
      <c r="R25" s="612">
        <v>3871802</v>
      </c>
      <c r="S25" s="613"/>
      <c r="T25" s="613"/>
      <c r="U25" s="613"/>
      <c r="V25" s="613"/>
      <c r="W25" s="613"/>
      <c r="X25" s="613"/>
      <c r="Y25" s="614"/>
      <c r="Z25" s="650">
        <v>61.9</v>
      </c>
      <c r="AA25" s="650"/>
      <c r="AB25" s="650"/>
      <c r="AC25" s="650"/>
      <c r="AD25" s="651">
        <v>3607947</v>
      </c>
      <c r="AE25" s="651"/>
      <c r="AF25" s="651"/>
      <c r="AG25" s="651"/>
      <c r="AH25" s="651"/>
      <c r="AI25" s="651"/>
      <c r="AJ25" s="651"/>
      <c r="AK25" s="651"/>
      <c r="AL25" s="615">
        <v>99.3</v>
      </c>
      <c r="AM25" s="616"/>
      <c r="AN25" s="616"/>
      <c r="AO25" s="652"/>
      <c r="AP25" s="609" t="s">
        <v>285</v>
      </c>
      <c r="AQ25" s="690"/>
      <c r="AR25" s="690"/>
      <c r="AS25" s="690"/>
      <c r="AT25" s="690"/>
      <c r="AU25" s="690"/>
      <c r="AV25" s="690"/>
      <c r="AW25" s="690"/>
      <c r="AX25" s="690"/>
      <c r="AY25" s="690"/>
      <c r="AZ25" s="690"/>
      <c r="BA25" s="690"/>
      <c r="BB25" s="690"/>
      <c r="BC25" s="690"/>
      <c r="BD25" s="690"/>
      <c r="BE25" s="690"/>
      <c r="BF25" s="691"/>
      <c r="BG25" s="612" t="s">
        <v>126</v>
      </c>
      <c r="BH25" s="613"/>
      <c r="BI25" s="613"/>
      <c r="BJ25" s="613"/>
      <c r="BK25" s="613"/>
      <c r="BL25" s="613"/>
      <c r="BM25" s="613"/>
      <c r="BN25" s="614"/>
      <c r="BO25" s="650" t="s">
        <v>126</v>
      </c>
      <c r="BP25" s="650"/>
      <c r="BQ25" s="650"/>
      <c r="BR25" s="650"/>
      <c r="BS25" s="651" t="s">
        <v>126</v>
      </c>
      <c r="BT25" s="651"/>
      <c r="BU25" s="651"/>
      <c r="BV25" s="651"/>
      <c r="BW25" s="651"/>
      <c r="BX25" s="651"/>
      <c r="BY25" s="651"/>
      <c r="BZ25" s="651"/>
      <c r="CA25" s="651"/>
      <c r="CB25" s="686"/>
      <c r="CD25" s="609" t="s">
        <v>286</v>
      </c>
      <c r="CE25" s="610"/>
      <c r="CF25" s="610"/>
      <c r="CG25" s="610"/>
      <c r="CH25" s="610"/>
      <c r="CI25" s="610"/>
      <c r="CJ25" s="610"/>
      <c r="CK25" s="610"/>
      <c r="CL25" s="610"/>
      <c r="CM25" s="610"/>
      <c r="CN25" s="610"/>
      <c r="CO25" s="610"/>
      <c r="CP25" s="610"/>
      <c r="CQ25" s="611"/>
      <c r="CR25" s="612">
        <v>943316</v>
      </c>
      <c r="CS25" s="625"/>
      <c r="CT25" s="625"/>
      <c r="CU25" s="625"/>
      <c r="CV25" s="625"/>
      <c r="CW25" s="625"/>
      <c r="CX25" s="625"/>
      <c r="CY25" s="626"/>
      <c r="CZ25" s="615">
        <v>15.6</v>
      </c>
      <c r="DA25" s="627"/>
      <c r="DB25" s="627"/>
      <c r="DC25" s="628"/>
      <c r="DD25" s="618">
        <v>863116</v>
      </c>
      <c r="DE25" s="625"/>
      <c r="DF25" s="625"/>
      <c r="DG25" s="625"/>
      <c r="DH25" s="625"/>
      <c r="DI25" s="625"/>
      <c r="DJ25" s="625"/>
      <c r="DK25" s="626"/>
      <c r="DL25" s="618">
        <v>840162</v>
      </c>
      <c r="DM25" s="625"/>
      <c r="DN25" s="625"/>
      <c r="DO25" s="625"/>
      <c r="DP25" s="625"/>
      <c r="DQ25" s="625"/>
      <c r="DR25" s="625"/>
      <c r="DS25" s="625"/>
      <c r="DT25" s="625"/>
      <c r="DU25" s="625"/>
      <c r="DV25" s="626"/>
      <c r="DW25" s="615">
        <v>22.8</v>
      </c>
      <c r="DX25" s="627"/>
      <c r="DY25" s="627"/>
      <c r="DZ25" s="627"/>
      <c r="EA25" s="627"/>
      <c r="EB25" s="627"/>
      <c r="EC25" s="639"/>
    </row>
    <row r="26" spans="2:133" ht="11.25" customHeight="1" x14ac:dyDescent="0.2">
      <c r="B26" s="609" t="s">
        <v>287</v>
      </c>
      <c r="C26" s="610"/>
      <c r="D26" s="610"/>
      <c r="E26" s="610"/>
      <c r="F26" s="610"/>
      <c r="G26" s="610"/>
      <c r="H26" s="610"/>
      <c r="I26" s="610"/>
      <c r="J26" s="610"/>
      <c r="K26" s="610"/>
      <c r="L26" s="610"/>
      <c r="M26" s="610"/>
      <c r="N26" s="610"/>
      <c r="O26" s="610"/>
      <c r="P26" s="610"/>
      <c r="Q26" s="611"/>
      <c r="R26" s="612">
        <v>1305</v>
      </c>
      <c r="S26" s="613"/>
      <c r="T26" s="613"/>
      <c r="U26" s="613"/>
      <c r="V26" s="613"/>
      <c r="W26" s="613"/>
      <c r="X26" s="613"/>
      <c r="Y26" s="614"/>
      <c r="Z26" s="650">
        <v>0</v>
      </c>
      <c r="AA26" s="650"/>
      <c r="AB26" s="650"/>
      <c r="AC26" s="650"/>
      <c r="AD26" s="651">
        <v>1305</v>
      </c>
      <c r="AE26" s="651"/>
      <c r="AF26" s="651"/>
      <c r="AG26" s="651"/>
      <c r="AH26" s="651"/>
      <c r="AI26" s="651"/>
      <c r="AJ26" s="651"/>
      <c r="AK26" s="651"/>
      <c r="AL26" s="615">
        <v>0</v>
      </c>
      <c r="AM26" s="616"/>
      <c r="AN26" s="616"/>
      <c r="AO26" s="652"/>
      <c r="AP26" s="609" t="s">
        <v>288</v>
      </c>
      <c r="AQ26" s="690"/>
      <c r="AR26" s="690"/>
      <c r="AS26" s="690"/>
      <c r="AT26" s="690"/>
      <c r="AU26" s="690"/>
      <c r="AV26" s="690"/>
      <c r="AW26" s="690"/>
      <c r="AX26" s="690"/>
      <c r="AY26" s="690"/>
      <c r="AZ26" s="690"/>
      <c r="BA26" s="690"/>
      <c r="BB26" s="690"/>
      <c r="BC26" s="690"/>
      <c r="BD26" s="690"/>
      <c r="BE26" s="690"/>
      <c r="BF26" s="691"/>
      <c r="BG26" s="612" t="s">
        <v>126</v>
      </c>
      <c r="BH26" s="613"/>
      <c r="BI26" s="613"/>
      <c r="BJ26" s="613"/>
      <c r="BK26" s="613"/>
      <c r="BL26" s="613"/>
      <c r="BM26" s="613"/>
      <c r="BN26" s="614"/>
      <c r="BO26" s="650" t="s">
        <v>126</v>
      </c>
      <c r="BP26" s="650"/>
      <c r="BQ26" s="650"/>
      <c r="BR26" s="650"/>
      <c r="BS26" s="651" t="s">
        <v>126</v>
      </c>
      <c r="BT26" s="651"/>
      <c r="BU26" s="651"/>
      <c r="BV26" s="651"/>
      <c r="BW26" s="651"/>
      <c r="BX26" s="651"/>
      <c r="BY26" s="651"/>
      <c r="BZ26" s="651"/>
      <c r="CA26" s="651"/>
      <c r="CB26" s="686"/>
      <c r="CD26" s="609" t="s">
        <v>289</v>
      </c>
      <c r="CE26" s="610"/>
      <c r="CF26" s="610"/>
      <c r="CG26" s="610"/>
      <c r="CH26" s="610"/>
      <c r="CI26" s="610"/>
      <c r="CJ26" s="610"/>
      <c r="CK26" s="610"/>
      <c r="CL26" s="610"/>
      <c r="CM26" s="610"/>
      <c r="CN26" s="610"/>
      <c r="CO26" s="610"/>
      <c r="CP26" s="610"/>
      <c r="CQ26" s="611"/>
      <c r="CR26" s="612">
        <v>484060</v>
      </c>
      <c r="CS26" s="613"/>
      <c r="CT26" s="613"/>
      <c r="CU26" s="613"/>
      <c r="CV26" s="613"/>
      <c r="CW26" s="613"/>
      <c r="CX26" s="613"/>
      <c r="CY26" s="614"/>
      <c r="CZ26" s="615">
        <v>8</v>
      </c>
      <c r="DA26" s="627"/>
      <c r="DB26" s="627"/>
      <c r="DC26" s="628"/>
      <c r="DD26" s="618">
        <v>439037</v>
      </c>
      <c r="DE26" s="613"/>
      <c r="DF26" s="613"/>
      <c r="DG26" s="613"/>
      <c r="DH26" s="613"/>
      <c r="DI26" s="613"/>
      <c r="DJ26" s="613"/>
      <c r="DK26" s="614"/>
      <c r="DL26" s="618" t="s">
        <v>126</v>
      </c>
      <c r="DM26" s="613"/>
      <c r="DN26" s="613"/>
      <c r="DO26" s="613"/>
      <c r="DP26" s="613"/>
      <c r="DQ26" s="613"/>
      <c r="DR26" s="613"/>
      <c r="DS26" s="613"/>
      <c r="DT26" s="613"/>
      <c r="DU26" s="613"/>
      <c r="DV26" s="614"/>
      <c r="DW26" s="615" t="s">
        <v>126</v>
      </c>
      <c r="DX26" s="627"/>
      <c r="DY26" s="627"/>
      <c r="DZ26" s="627"/>
      <c r="EA26" s="627"/>
      <c r="EB26" s="627"/>
      <c r="EC26" s="639"/>
    </row>
    <row r="27" spans="2:133" ht="11.25" customHeight="1" x14ac:dyDescent="0.2">
      <c r="B27" s="609" t="s">
        <v>290</v>
      </c>
      <c r="C27" s="610"/>
      <c r="D27" s="610"/>
      <c r="E27" s="610"/>
      <c r="F27" s="610"/>
      <c r="G27" s="610"/>
      <c r="H27" s="610"/>
      <c r="I27" s="610"/>
      <c r="J27" s="610"/>
      <c r="K27" s="610"/>
      <c r="L27" s="610"/>
      <c r="M27" s="610"/>
      <c r="N27" s="610"/>
      <c r="O27" s="610"/>
      <c r="P27" s="610"/>
      <c r="Q27" s="611"/>
      <c r="R27" s="612">
        <v>9191</v>
      </c>
      <c r="S27" s="613"/>
      <c r="T27" s="613"/>
      <c r="U27" s="613"/>
      <c r="V27" s="613"/>
      <c r="W27" s="613"/>
      <c r="X27" s="613"/>
      <c r="Y27" s="614"/>
      <c r="Z27" s="650">
        <v>0.1</v>
      </c>
      <c r="AA27" s="650"/>
      <c r="AB27" s="650"/>
      <c r="AC27" s="650"/>
      <c r="AD27" s="651" t="s">
        <v>126</v>
      </c>
      <c r="AE27" s="651"/>
      <c r="AF27" s="651"/>
      <c r="AG27" s="651"/>
      <c r="AH27" s="651"/>
      <c r="AI27" s="651"/>
      <c r="AJ27" s="651"/>
      <c r="AK27" s="651"/>
      <c r="AL27" s="615" t="s">
        <v>126</v>
      </c>
      <c r="AM27" s="616"/>
      <c r="AN27" s="616"/>
      <c r="AO27" s="652"/>
      <c r="AP27" s="609" t="s">
        <v>291</v>
      </c>
      <c r="AQ27" s="610"/>
      <c r="AR27" s="610"/>
      <c r="AS27" s="610"/>
      <c r="AT27" s="610"/>
      <c r="AU27" s="610"/>
      <c r="AV27" s="610"/>
      <c r="AW27" s="610"/>
      <c r="AX27" s="610"/>
      <c r="AY27" s="610"/>
      <c r="AZ27" s="610"/>
      <c r="BA27" s="610"/>
      <c r="BB27" s="610"/>
      <c r="BC27" s="610"/>
      <c r="BD27" s="610"/>
      <c r="BE27" s="610"/>
      <c r="BF27" s="611"/>
      <c r="BG27" s="612">
        <v>1072069</v>
      </c>
      <c r="BH27" s="613"/>
      <c r="BI27" s="613"/>
      <c r="BJ27" s="613"/>
      <c r="BK27" s="613"/>
      <c r="BL27" s="613"/>
      <c r="BM27" s="613"/>
      <c r="BN27" s="614"/>
      <c r="BO27" s="650">
        <v>100</v>
      </c>
      <c r="BP27" s="650"/>
      <c r="BQ27" s="650"/>
      <c r="BR27" s="650"/>
      <c r="BS27" s="651" t="s">
        <v>126</v>
      </c>
      <c r="BT27" s="651"/>
      <c r="BU27" s="651"/>
      <c r="BV27" s="651"/>
      <c r="BW27" s="651"/>
      <c r="BX27" s="651"/>
      <c r="BY27" s="651"/>
      <c r="BZ27" s="651"/>
      <c r="CA27" s="651"/>
      <c r="CB27" s="686"/>
      <c r="CD27" s="609" t="s">
        <v>292</v>
      </c>
      <c r="CE27" s="610"/>
      <c r="CF27" s="610"/>
      <c r="CG27" s="610"/>
      <c r="CH27" s="610"/>
      <c r="CI27" s="610"/>
      <c r="CJ27" s="610"/>
      <c r="CK27" s="610"/>
      <c r="CL27" s="610"/>
      <c r="CM27" s="610"/>
      <c r="CN27" s="610"/>
      <c r="CO27" s="610"/>
      <c r="CP27" s="610"/>
      <c r="CQ27" s="611"/>
      <c r="CR27" s="612">
        <v>554993</v>
      </c>
      <c r="CS27" s="625"/>
      <c r="CT27" s="625"/>
      <c r="CU27" s="625"/>
      <c r="CV27" s="625"/>
      <c r="CW27" s="625"/>
      <c r="CX27" s="625"/>
      <c r="CY27" s="626"/>
      <c r="CZ27" s="615">
        <v>9.1999999999999993</v>
      </c>
      <c r="DA27" s="627"/>
      <c r="DB27" s="627"/>
      <c r="DC27" s="628"/>
      <c r="DD27" s="618">
        <v>125183</v>
      </c>
      <c r="DE27" s="625"/>
      <c r="DF27" s="625"/>
      <c r="DG27" s="625"/>
      <c r="DH27" s="625"/>
      <c r="DI27" s="625"/>
      <c r="DJ27" s="625"/>
      <c r="DK27" s="626"/>
      <c r="DL27" s="618">
        <v>124614</v>
      </c>
      <c r="DM27" s="625"/>
      <c r="DN27" s="625"/>
      <c r="DO27" s="625"/>
      <c r="DP27" s="625"/>
      <c r="DQ27" s="625"/>
      <c r="DR27" s="625"/>
      <c r="DS27" s="625"/>
      <c r="DT27" s="625"/>
      <c r="DU27" s="625"/>
      <c r="DV27" s="626"/>
      <c r="DW27" s="615">
        <v>3.4</v>
      </c>
      <c r="DX27" s="627"/>
      <c r="DY27" s="627"/>
      <c r="DZ27" s="627"/>
      <c r="EA27" s="627"/>
      <c r="EB27" s="627"/>
      <c r="EC27" s="639"/>
    </row>
    <row r="28" spans="2:133" ht="11.25" customHeight="1" x14ac:dyDescent="0.2">
      <c r="B28" s="609" t="s">
        <v>293</v>
      </c>
      <c r="C28" s="610"/>
      <c r="D28" s="610"/>
      <c r="E28" s="610"/>
      <c r="F28" s="610"/>
      <c r="G28" s="610"/>
      <c r="H28" s="610"/>
      <c r="I28" s="610"/>
      <c r="J28" s="610"/>
      <c r="K28" s="610"/>
      <c r="L28" s="610"/>
      <c r="M28" s="610"/>
      <c r="N28" s="610"/>
      <c r="O28" s="610"/>
      <c r="P28" s="610"/>
      <c r="Q28" s="611"/>
      <c r="R28" s="612">
        <v>42818</v>
      </c>
      <c r="S28" s="613"/>
      <c r="T28" s="613"/>
      <c r="U28" s="613"/>
      <c r="V28" s="613"/>
      <c r="W28" s="613"/>
      <c r="X28" s="613"/>
      <c r="Y28" s="614"/>
      <c r="Z28" s="650">
        <v>0.7</v>
      </c>
      <c r="AA28" s="650"/>
      <c r="AB28" s="650"/>
      <c r="AC28" s="650"/>
      <c r="AD28" s="651">
        <v>17496</v>
      </c>
      <c r="AE28" s="651"/>
      <c r="AF28" s="651"/>
      <c r="AG28" s="651"/>
      <c r="AH28" s="651"/>
      <c r="AI28" s="651"/>
      <c r="AJ28" s="651"/>
      <c r="AK28" s="651"/>
      <c r="AL28" s="615">
        <v>0.5</v>
      </c>
      <c r="AM28" s="616"/>
      <c r="AN28" s="616"/>
      <c r="AO28" s="652"/>
      <c r="AP28" s="609"/>
      <c r="AQ28" s="610"/>
      <c r="AR28" s="610"/>
      <c r="AS28" s="610"/>
      <c r="AT28" s="610"/>
      <c r="AU28" s="610"/>
      <c r="AV28" s="610"/>
      <c r="AW28" s="610"/>
      <c r="AX28" s="610"/>
      <c r="AY28" s="610"/>
      <c r="AZ28" s="610"/>
      <c r="BA28" s="610"/>
      <c r="BB28" s="610"/>
      <c r="BC28" s="610"/>
      <c r="BD28" s="610"/>
      <c r="BE28" s="610"/>
      <c r="BF28" s="611"/>
      <c r="BG28" s="612"/>
      <c r="BH28" s="613"/>
      <c r="BI28" s="613"/>
      <c r="BJ28" s="613"/>
      <c r="BK28" s="613"/>
      <c r="BL28" s="613"/>
      <c r="BM28" s="613"/>
      <c r="BN28" s="614"/>
      <c r="BO28" s="650"/>
      <c r="BP28" s="650"/>
      <c r="BQ28" s="650"/>
      <c r="BR28" s="650"/>
      <c r="BS28" s="618"/>
      <c r="BT28" s="613"/>
      <c r="BU28" s="613"/>
      <c r="BV28" s="613"/>
      <c r="BW28" s="613"/>
      <c r="BX28" s="613"/>
      <c r="BY28" s="613"/>
      <c r="BZ28" s="613"/>
      <c r="CA28" s="613"/>
      <c r="CB28" s="649"/>
      <c r="CD28" s="609" t="s">
        <v>294</v>
      </c>
      <c r="CE28" s="610"/>
      <c r="CF28" s="610"/>
      <c r="CG28" s="610"/>
      <c r="CH28" s="610"/>
      <c r="CI28" s="610"/>
      <c r="CJ28" s="610"/>
      <c r="CK28" s="610"/>
      <c r="CL28" s="610"/>
      <c r="CM28" s="610"/>
      <c r="CN28" s="610"/>
      <c r="CO28" s="610"/>
      <c r="CP28" s="610"/>
      <c r="CQ28" s="611"/>
      <c r="CR28" s="612">
        <v>588095</v>
      </c>
      <c r="CS28" s="613"/>
      <c r="CT28" s="613"/>
      <c r="CU28" s="613"/>
      <c r="CV28" s="613"/>
      <c r="CW28" s="613"/>
      <c r="CX28" s="613"/>
      <c r="CY28" s="614"/>
      <c r="CZ28" s="615">
        <v>9.6999999999999993</v>
      </c>
      <c r="DA28" s="627"/>
      <c r="DB28" s="627"/>
      <c r="DC28" s="628"/>
      <c r="DD28" s="618">
        <v>588095</v>
      </c>
      <c r="DE28" s="613"/>
      <c r="DF28" s="613"/>
      <c r="DG28" s="613"/>
      <c r="DH28" s="613"/>
      <c r="DI28" s="613"/>
      <c r="DJ28" s="613"/>
      <c r="DK28" s="614"/>
      <c r="DL28" s="618">
        <v>588095</v>
      </c>
      <c r="DM28" s="613"/>
      <c r="DN28" s="613"/>
      <c r="DO28" s="613"/>
      <c r="DP28" s="613"/>
      <c r="DQ28" s="613"/>
      <c r="DR28" s="613"/>
      <c r="DS28" s="613"/>
      <c r="DT28" s="613"/>
      <c r="DU28" s="613"/>
      <c r="DV28" s="614"/>
      <c r="DW28" s="615">
        <v>16</v>
      </c>
      <c r="DX28" s="627"/>
      <c r="DY28" s="627"/>
      <c r="DZ28" s="627"/>
      <c r="EA28" s="627"/>
      <c r="EB28" s="627"/>
      <c r="EC28" s="639"/>
    </row>
    <row r="29" spans="2:133" ht="11.25" customHeight="1" x14ac:dyDescent="0.2">
      <c r="B29" s="609" t="s">
        <v>295</v>
      </c>
      <c r="C29" s="610"/>
      <c r="D29" s="610"/>
      <c r="E29" s="610"/>
      <c r="F29" s="610"/>
      <c r="G29" s="610"/>
      <c r="H29" s="610"/>
      <c r="I29" s="610"/>
      <c r="J29" s="610"/>
      <c r="K29" s="610"/>
      <c r="L29" s="610"/>
      <c r="M29" s="610"/>
      <c r="N29" s="610"/>
      <c r="O29" s="610"/>
      <c r="P29" s="610"/>
      <c r="Q29" s="611"/>
      <c r="R29" s="612">
        <v>33225</v>
      </c>
      <c r="S29" s="613"/>
      <c r="T29" s="613"/>
      <c r="U29" s="613"/>
      <c r="V29" s="613"/>
      <c r="W29" s="613"/>
      <c r="X29" s="613"/>
      <c r="Y29" s="614"/>
      <c r="Z29" s="650">
        <v>0.5</v>
      </c>
      <c r="AA29" s="650"/>
      <c r="AB29" s="650"/>
      <c r="AC29" s="650"/>
      <c r="AD29" s="651">
        <v>52</v>
      </c>
      <c r="AE29" s="651"/>
      <c r="AF29" s="651"/>
      <c r="AG29" s="651"/>
      <c r="AH29" s="651"/>
      <c r="AI29" s="651"/>
      <c r="AJ29" s="651"/>
      <c r="AK29" s="651"/>
      <c r="AL29" s="615">
        <v>0</v>
      </c>
      <c r="AM29" s="616"/>
      <c r="AN29" s="616"/>
      <c r="AO29" s="652"/>
      <c r="AP29" s="593"/>
      <c r="AQ29" s="594"/>
      <c r="AR29" s="594"/>
      <c r="AS29" s="594"/>
      <c r="AT29" s="594"/>
      <c r="AU29" s="594"/>
      <c r="AV29" s="594"/>
      <c r="AW29" s="594"/>
      <c r="AX29" s="594"/>
      <c r="AY29" s="594"/>
      <c r="AZ29" s="594"/>
      <c r="BA29" s="594"/>
      <c r="BB29" s="594"/>
      <c r="BC29" s="594"/>
      <c r="BD29" s="594"/>
      <c r="BE29" s="594"/>
      <c r="BF29" s="595"/>
      <c r="BG29" s="612"/>
      <c r="BH29" s="613"/>
      <c r="BI29" s="613"/>
      <c r="BJ29" s="613"/>
      <c r="BK29" s="613"/>
      <c r="BL29" s="613"/>
      <c r="BM29" s="613"/>
      <c r="BN29" s="614"/>
      <c r="BO29" s="650"/>
      <c r="BP29" s="650"/>
      <c r="BQ29" s="650"/>
      <c r="BR29" s="650"/>
      <c r="BS29" s="651"/>
      <c r="BT29" s="651"/>
      <c r="BU29" s="651"/>
      <c r="BV29" s="651"/>
      <c r="BW29" s="651"/>
      <c r="BX29" s="651"/>
      <c r="BY29" s="651"/>
      <c r="BZ29" s="651"/>
      <c r="CA29" s="651"/>
      <c r="CB29" s="686"/>
      <c r="CD29" s="631" t="s">
        <v>296</v>
      </c>
      <c r="CE29" s="632"/>
      <c r="CF29" s="609" t="s">
        <v>70</v>
      </c>
      <c r="CG29" s="610"/>
      <c r="CH29" s="610"/>
      <c r="CI29" s="610"/>
      <c r="CJ29" s="610"/>
      <c r="CK29" s="610"/>
      <c r="CL29" s="610"/>
      <c r="CM29" s="610"/>
      <c r="CN29" s="610"/>
      <c r="CO29" s="610"/>
      <c r="CP29" s="610"/>
      <c r="CQ29" s="611"/>
      <c r="CR29" s="612">
        <v>588095</v>
      </c>
      <c r="CS29" s="625"/>
      <c r="CT29" s="625"/>
      <c r="CU29" s="625"/>
      <c r="CV29" s="625"/>
      <c r="CW29" s="625"/>
      <c r="CX29" s="625"/>
      <c r="CY29" s="626"/>
      <c r="CZ29" s="615">
        <v>9.6999999999999993</v>
      </c>
      <c r="DA29" s="627"/>
      <c r="DB29" s="627"/>
      <c r="DC29" s="628"/>
      <c r="DD29" s="618">
        <v>588095</v>
      </c>
      <c r="DE29" s="625"/>
      <c r="DF29" s="625"/>
      <c r="DG29" s="625"/>
      <c r="DH29" s="625"/>
      <c r="DI29" s="625"/>
      <c r="DJ29" s="625"/>
      <c r="DK29" s="626"/>
      <c r="DL29" s="618">
        <v>588095</v>
      </c>
      <c r="DM29" s="625"/>
      <c r="DN29" s="625"/>
      <c r="DO29" s="625"/>
      <c r="DP29" s="625"/>
      <c r="DQ29" s="625"/>
      <c r="DR29" s="625"/>
      <c r="DS29" s="625"/>
      <c r="DT29" s="625"/>
      <c r="DU29" s="625"/>
      <c r="DV29" s="626"/>
      <c r="DW29" s="615">
        <v>16</v>
      </c>
      <c r="DX29" s="627"/>
      <c r="DY29" s="627"/>
      <c r="DZ29" s="627"/>
      <c r="EA29" s="627"/>
      <c r="EB29" s="627"/>
      <c r="EC29" s="639"/>
    </row>
    <row r="30" spans="2:133" ht="11.25" customHeight="1" x14ac:dyDescent="0.2">
      <c r="B30" s="609" t="s">
        <v>297</v>
      </c>
      <c r="C30" s="610"/>
      <c r="D30" s="610"/>
      <c r="E30" s="610"/>
      <c r="F30" s="610"/>
      <c r="G30" s="610"/>
      <c r="H30" s="610"/>
      <c r="I30" s="610"/>
      <c r="J30" s="610"/>
      <c r="K30" s="610"/>
      <c r="L30" s="610"/>
      <c r="M30" s="610"/>
      <c r="N30" s="610"/>
      <c r="O30" s="610"/>
      <c r="P30" s="610"/>
      <c r="Q30" s="611"/>
      <c r="R30" s="612">
        <v>739254</v>
      </c>
      <c r="S30" s="613"/>
      <c r="T30" s="613"/>
      <c r="U30" s="613"/>
      <c r="V30" s="613"/>
      <c r="W30" s="613"/>
      <c r="X30" s="613"/>
      <c r="Y30" s="614"/>
      <c r="Z30" s="650">
        <v>11.8</v>
      </c>
      <c r="AA30" s="650"/>
      <c r="AB30" s="650"/>
      <c r="AC30" s="650"/>
      <c r="AD30" s="651" t="s">
        <v>126</v>
      </c>
      <c r="AE30" s="651"/>
      <c r="AF30" s="651"/>
      <c r="AG30" s="651"/>
      <c r="AH30" s="651"/>
      <c r="AI30" s="651"/>
      <c r="AJ30" s="651"/>
      <c r="AK30" s="651"/>
      <c r="AL30" s="615" t="s">
        <v>126</v>
      </c>
      <c r="AM30" s="616"/>
      <c r="AN30" s="616"/>
      <c r="AO30" s="652"/>
      <c r="AP30" s="670" t="s">
        <v>215</v>
      </c>
      <c r="AQ30" s="671"/>
      <c r="AR30" s="671"/>
      <c r="AS30" s="671"/>
      <c r="AT30" s="671"/>
      <c r="AU30" s="671"/>
      <c r="AV30" s="671"/>
      <c r="AW30" s="671"/>
      <c r="AX30" s="671"/>
      <c r="AY30" s="671"/>
      <c r="AZ30" s="671"/>
      <c r="BA30" s="671"/>
      <c r="BB30" s="671"/>
      <c r="BC30" s="671"/>
      <c r="BD30" s="671"/>
      <c r="BE30" s="671"/>
      <c r="BF30" s="672"/>
      <c r="BG30" s="670" t="s">
        <v>298</v>
      </c>
      <c r="BH30" s="684"/>
      <c r="BI30" s="684"/>
      <c r="BJ30" s="684"/>
      <c r="BK30" s="684"/>
      <c r="BL30" s="684"/>
      <c r="BM30" s="684"/>
      <c r="BN30" s="684"/>
      <c r="BO30" s="684"/>
      <c r="BP30" s="684"/>
      <c r="BQ30" s="685"/>
      <c r="BR30" s="670" t="s">
        <v>299</v>
      </c>
      <c r="BS30" s="684"/>
      <c r="BT30" s="684"/>
      <c r="BU30" s="684"/>
      <c r="BV30" s="684"/>
      <c r="BW30" s="684"/>
      <c r="BX30" s="684"/>
      <c r="BY30" s="684"/>
      <c r="BZ30" s="684"/>
      <c r="CA30" s="684"/>
      <c r="CB30" s="685"/>
      <c r="CD30" s="633"/>
      <c r="CE30" s="634"/>
      <c r="CF30" s="609" t="s">
        <v>300</v>
      </c>
      <c r="CG30" s="610"/>
      <c r="CH30" s="610"/>
      <c r="CI30" s="610"/>
      <c r="CJ30" s="610"/>
      <c r="CK30" s="610"/>
      <c r="CL30" s="610"/>
      <c r="CM30" s="610"/>
      <c r="CN30" s="610"/>
      <c r="CO30" s="610"/>
      <c r="CP30" s="610"/>
      <c r="CQ30" s="611"/>
      <c r="CR30" s="612">
        <v>554485</v>
      </c>
      <c r="CS30" s="613"/>
      <c r="CT30" s="613"/>
      <c r="CU30" s="613"/>
      <c r="CV30" s="613"/>
      <c r="CW30" s="613"/>
      <c r="CX30" s="613"/>
      <c r="CY30" s="614"/>
      <c r="CZ30" s="615">
        <v>9.1999999999999993</v>
      </c>
      <c r="DA30" s="627"/>
      <c r="DB30" s="627"/>
      <c r="DC30" s="628"/>
      <c r="DD30" s="618">
        <v>554485</v>
      </c>
      <c r="DE30" s="613"/>
      <c r="DF30" s="613"/>
      <c r="DG30" s="613"/>
      <c r="DH30" s="613"/>
      <c r="DI30" s="613"/>
      <c r="DJ30" s="613"/>
      <c r="DK30" s="614"/>
      <c r="DL30" s="618">
        <v>554485</v>
      </c>
      <c r="DM30" s="613"/>
      <c r="DN30" s="613"/>
      <c r="DO30" s="613"/>
      <c r="DP30" s="613"/>
      <c r="DQ30" s="613"/>
      <c r="DR30" s="613"/>
      <c r="DS30" s="613"/>
      <c r="DT30" s="613"/>
      <c r="DU30" s="613"/>
      <c r="DV30" s="614"/>
      <c r="DW30" s="615">
        <v>15.1</v>
      </c>
      <c r="DX30" s="627"/>
      <c r="DY30" s="627"/>
      <c r="DZ30" s="627"/>
      <c r="EA30" s="627"/>
      <c r="EB30" s="627"/>
      <c r="EC30" s="639"/>
    </row>
    <row r="31" spans="2:133" ht="11.25" customHeight="1" x14ac:dyDescent="0.2">
      <c r="B31" s="687" t="s">
        <v>301</v>
      </c>
      <c r="C31" s="688"/>
      <c r="D31" s="688"/>
      <c r="E31" s="688"/>
      <c r="F31" s="688"/>
      <c r="G31" s="688"/>
      <c r="H31" s="688"/>
      <c r="I31" s="688"/>
      <c r="J31" s="688"/>
      <c r="K31" s="688"/>
      <c r="L31" s="688"/>
      <c r="M31" s="688"/>
      <c r="N31" s="688"/>
      <c r="O31" s="688"/>
      <c r="P31" s="688"/>
      <c r="Q31" s="689"/>
      <c r="R31" s="612" t="s">
        <v>126</v>
      </c>
      <c r="S31" s="613"/>
      <c r="T31" s="613"/>
      <c r="U31" s="613"/>
      <c r="V31" s="613"/>
      <c r="W31" s="613"/>
      <c r="X31" s="613"/>
      <c r="Y31" s="614"/>
      <c r="Z31" s="650" t="s">
        <v>126</v>
      </c>
      <c r="AA31" s="650"/>
      <c r="AB31" s="650"/>
      <c r="AC31" s="650"/>
      <c r="AD31" s="651" t="s">
        <v>126</v>
      </c>
      <c r="AE31" s="651"/>
      <c r="AF31" s="651"/>
      <c r="AG31" s="651"/>
      <c r="AH31" s="651"/>
      <c r="AI31" s="651"/>
      <c r="AJ31" s="651"/>
      <c r="AK31" s="651"/>
      <c r="AL31" s="615" t="s">
        <v>126</v>
      </c>
      <c r="AM31" s="616"/>
      <c r="AN31" s="616"/>
      <c r="AO31" s="652"/>
      <c r="AP31" s="678" t="s">
        <v>302</v>
      </c>
      <c r="AQ31" s="679"/>
      <c r="AR31" s="679"/>
      <c r="AS31" s="679"/>
      <c r="AT31" s="680" t="s">
        <v>303</v>
      </c>
      <c r="AU31" s="234"/>
      <c r="AV31" s="234"/>
      <c r="AW31" s="234"/>
      <c r="AX31" s="667" t="s">
        <v>181</v>
      </c>
      <c r="AY31" s="668"/>
      <c r="AZ31" s="668"/>
      <c r="BA31" s="668"/>
      <c r="BB31" s="668"/>
      <c r="BC31" s="668"/>
      <c r="BD31" s="668"/>
      <c r="BE31" s="668"/>
      <c r="BF31" s="669"/>
      <c r="BG31" s="674">
        <v>99.1</v>
      </c>
      <c r="BH31" s="675"/>
      <c r="BI31" s="675"/>
      <c r="BJ31" s="675"/>
      <c r="BK31" s="675"/>
      <c r="BL31" s="675"/>
      <c r="BM31" s="676">
        <v>97</v>
      </c>
      <c r="BN31" s="675"/>
      <c r="BO31" s="675"/>
      <c r="BP31" s="675"/>
      <c r="BQ31" s="677"/>
      <c r="BR31" s="674">
        <v>99.5</v>
      </c>
      <c r="BS31" s="675"/>
      <c r="BT31" s="675"/>
      <c r="BU31" s="675"/>
      <c r="BV31" s="675"/>
      <c r="BW31" s="675"/>
      <c r="BX31" s="676">
        <v>97</v>
      </c>
      <c r="BY31" s="675"/>
      <c r="BZ31" s="675"/>
      <c r="CA31" s="675"/>
      <c r="CB31" s="677"/>
      <c r="CD31" s="633"/>
      <c r="CE31" s="634"/>
      <c r="CF31" s="609" t="s">
        <v>304</v>
      </c>
      <c r="CG31" s="610"/>
      <c r="CH31" s="610"/>
      <c r="CI31" s="610"/>
      <c r="CJ31" s="610"/>
      <c r="CK31" s="610"/>
      <c r="CL31" s="610"/>
      <c r="CM31" s="610"/>
      <c r="CN31" s="610"/>
      <c r="CO31" s="610"/>
      <c r="CP31" s="610"/>
      <c r="CQ31" s="611"/>
      <c r="CR31" s="612">
        <v>33610</v>
      </c>
      <c r="CS31" s="625"/>
      <c r="CT31" s="625"/>
      <c r="CU31" s="625"/>
      <c r="CV31" s="625"/>
      <c r="CW31" s="625"/>
      <c r="CX31" s="625"/>
      <c r="CY31" s="626"/>
      <c r="CZ31" s="615">
        <v>0.6</v>
      </c>
      <c r="DA31" s="627"/>
      <c r="DB31" s="627"/>
      <c r="DC31" s="628"/>
      <c r="DD31" s="618">
        <v>33610</v>
      </c>
      <c r="DE31" s="625"/>
      <c r="DF31" s="625"/>
      <c r="DG31" s="625"/>
      <c r="DH31" s="625"/>
      <c r="DI31" s="625"/>
      <c r="DJ31" s="625"/>
      <c r="DK31" s="626"/>
      <c r="DL31" s="618">
        <v>33610</v>
      </c>
      <c r="DM31" s="625"/>
      <c r="DN31" s="625"/>
      <c r="DO31" s="625"/>
      <c r="DP31" s="625"/>
      <c r="DQ31" s="625"/>
      <c r="DR31" s="625"/>
      <c r="DS31" s="625"/>
      <c r="DT31" s="625"/>
      <c r="DU31" s="625"/>
      <c r="DV31" s="626"/>
      <c r="DW31" s="615">
        <v>0.9</v>
      </c>
      <c r="DX31" s="627"/>
      <c r="DY31" s="627"/>
      <c r="DZ31" s="627"/>
      <c r="EA31" s="627"/>
      <c r="EB31" s="627"/>
      <c r="EC31" s="639"/>
    </row>
    <row r="32" spans="2:133" ht="11.25" customHeight="1" x14ac:dyDescent="0.2">
      <c r="B32" s="609" t="s">
        <v>305</v>
      </c>
      <c r="C32" s="610"/>
      <c r="D32" s="610"/>
      <c r="E32" s="610"/>
      <c r="F32" s="610"/>
      <c r="G32" s="610"/>
      <c r="H32" s="610"/>
      <c r="I32" s="610"/>
      <c r="J32" s="610"/>
      <c r="K32" s="610"/>
      <c r="L32" s="610"/>
      <c r="M32" s="610"/>
      <c r="N32" s="610"/>
      <c r="O32" s="610"/>
      <c r="P32" s="610"/>
      <c r="Q32" s="611"/>
      <c r="R32" s="612">
        <v>426696</v>
      </c>
      <c r="S32" s="613"/>
      <c r="T32" s="613"/>
      <c r="U32" s="613"/>
      <c r="V32" s="613"/>
      <c r="W32" s="613"/>
      <c r="X32" s="613"/>
      <c r="Y32" s="614"/>
      <c r="Z32" s="650">
        <v>6.8</v>
      </c>
      <c r="AA32" s="650"/>
      <c r="AB32" s="650"/>
      <c r="AC32" s="650"/>
      <c r="AD32" s="651" t="s">
        <v>126</v>
      </c>
      <c r="AE32" s="651"/>
      <c r="AF32" s="651"/>
      <c r="AG32" s="651"/>
      <c r="AH32" s="651"/>
      <c r="AI32" s="651"/>
      <c r="AJ32" s="651"/>
      <c r="AK32" s="651"/>
      <c r="AL32" s="615" t="s">
        <v>126</v>
      </c>
      <c r="AM32" s="616"/>
      <c r="AN32" s="616"/>
      <c r="AO32" s="652"/>
      <c r="AP32" s="653"/>
      <c r="AQ32" s="654"/>
      <c r="AR32" s="654"/>
      <c r="AS32" s="654"/>
      <c r="AT32" s="681"/>
      <c r="AU32" s="230" t="s">
        <v>306</v>
      </c>
      <c r="AX32" s="609" t="s">
        <v>307</v>
      </c>
      <c r="AY32" s="610"/>
      <c r="AZ32" s="610"/>
      <c r="BA32" s="610"/>
      <c r="BB32" s="610"/>
      <c r="BC32" s="610"/>
      <c r="BD32" s="610"/>
      <c r="BE32" s="610"/>
      <c r="BF32" s="611"/>
      <c r="BG32" s="683">
        <v>99</v>
      </c>
      <c r="BH32" s="625"/>
      <c r="BI32" s="625"/>
      <c r="BJ32" s="625"/>
      <c r="BK32" s="625"/>
      <c r="BL32" s="625"/>
      <c r="BM32" s="616">
        <v>96.9</v>
      </c>
      <c r="BN32" s="625"/>
      <c r="BO32" s="625"/>
      <c r="BP32" s="625"/>
      <c r="BQ32" s="648"/>
      <c r="BR32" s="683">
        <v>99.5</v>
      </c>
      <c r="BS32" s="625"/>
      <c r="BT32" s="625"/>
      <c r="BU32" s="625"/>
      <c r="BV32" s="625"/>
      <c r="BW32" s="625"/>
      <c r="BX32" s="616">
        <v>97.2</v>
      </c>
      <c r="BY32" s="625"/>
      <c r="BZ32" s="625"/>
      <c r="CA32" s="625"/>
      <c r="CB32" s="648"/>
      <c r="CD32" s="635"/>
      <c r="CE32" s="636"/>
      <c r="CF32" s="609" t="s">
        <v>308</v>
      </c>
      <c r="CG32" s="610"/>
      <c r="CH32" s="610"/>
      <c r="CI32" s="610"/>
      <c r="CJ32" s="610"/>
      <c r="CK32" s="610"/>
      <c r="CL32" s="610"/>
      <c r="CM32" s="610"/>
      <c r="CN32" s="610"/>
      <c r="CO32" s="610"/>
      <c r="CP32" s="610"/>
      <c r="CQ32" s="611"/>
      <c r="CR32" s="612" t="s">
        <v>126</v>
      </c>
      <c r="CS32" s="613"/>
      <c r="CT32" s="613"/>
      <c r="CU32" s="613"/>
      <c r="CV32" s="613"/>
      <c r="CW32" s="613"/>
      <c r="CX32" s="613"/>
      <c r="CY32" s="614"/>
      <c r="CZ32" s="615" t="s">
        <v>126</v>
      </c>
      <c r="DA32" s="627"/>
      <c r="DB32" s="627"/>
      <c r="DC32" s="628"/>
      <c r="DD32" s="618" t="s">
        <v>126</v>
      </c>
      <c r="DE32" s="613"/>
      <c r="DF32" s="613"/>
      <c r="DG32" s="613"/>
      <c r="DH32" s="613"/>
      <c r="DI32" s="613"/>
      <c r="DJ32" s="613"/>
      <c r="DK32" s="614"/>
      <c r="DL32" s="618" t="s">
        <v>126</v>
      </c>
      <c r="DM32" s="613"/>
      <c r="DN32" s="613"/>
      <c r="DO32" s="613"/>
      <c r="DP32" s="613"/>
      <c r="DQ32" s="613"/>
      <c r="DR32" s="613"/>
      <c r="DS32" s="613"/>
      <c r="DT32" s="613"/>
      <c r="DU32" s="613"/>
      <c r="DV32" s="614"/>
      <c r="DW32" s="615" t="s">
        <v>126</v>
      </c>
      <c r="DX32" s="627"/>
      <c r="DY32" s="627"/>
      <c r="DZ32" s="627"/>
      <c r="EA32" s="627"/>
      <c r="EB32" s="627"/>
      <c r="EC32" s="639"/>
    </row>
    <row r="33" spans="2:133" ht="11.25" customHeight="1" x14ac:dyDescent="0.2">
      <c r="B33" s="609" t="s">
        <v>309</v>
      </c>
      <c r="C33" s="610"/>
      <c r="D33" s="610"/>
      <c r="E33" s="610"/>
      <c r="F33" s="610"/>
      <c r="G33" s="610"/>
      <c r="H33" s="610"/>
      <c r="I33" s="610"/>
      <c r="J33" s="610"/>
      <c r="K33" s="610"/>
      <c r="L33" s="610"/>
      <c r="M33" s="610"/>
      <c r="N33" s="610"/>
      <c r="O33" s="610"/>
      <c r="P33" s="610"/>
      <c r="Q33" s="611"/>
      <c r="R33" s="612">
        <v>5988</v>
      </c>
      <c r="S33" s="613"/>
      <c r="T33" s="613"/>
      <c r="U33" s="613"/>
      <c r="V33" s="613"/>
      <c r="W33" s="613"/>
      <c r="X33" s="613"/>
      <c r="Y33" s="614"/>
      <c r="Z33" s="650">
        <v>0.1</v>
      </c>
      <c r="AA33" s="650"/>
      <c r="AB33" s="650"/>
      <c r="AC33" s="650"/>
      <c r="AD33" s="651">
        <v>4986</v>
      </c>
      <c r="AE33" s="651"/>
      <c r="AF33" s="651"/>
      <c r="AG33" s="651"/>
      <c r="AH33" s="651"/>
      <c r="AI33" s="651"/>
      <c r="AJ33" s="651"/>
      <c r="AK33" s="651"/>
      <c r="AL33" s="615">
        <v>0.1</v>
      </c>
      <c r="AM33" s="616"/>
      <c r="AN33" s="616"/>
      <c r="AO33" s="652"/>
      <c r="AP33" s="655"/>
      <c r="AQ33" s="656"/>
      <c r="AR33" s="656"/>
      <c r="AS33" s="656"/>
      <c r="AT33" s="682"/>
      <c r="AU33" s="229"/>
      <c r="AV33" s="229"/>
      <c r="AW33" s="229"/>
      <c r="AX33" s="593" t="s">
        <v>310</v>
      </c>
      <c r="AY33" s="594"/>
      <c r="AZ33" s="594"/>
      <c r="BA33" s="594"/>
      <c r="BB33" s="594"/>
      <c r="BC33" s="594"/>
      <c r="BD33" s="594"/>
      <c r="BE33" s="594"/>
      <c r="BF33" s="595"/>
      <c r="BG33" s="673">
        <v>99.1</v>
      </c>
      <c r="BH33" s="597"/>
      <c r="BI33" s="597"/>
      <c r="BJ33" s="597"/>
      <c r="BK33" s="597"/>
      <c r="BL33" s="597"/>
      <c r="BM33" s="643">
        <v>96.6</v>
      </c>
      <c r="BN33" s="597"/>
      <c r="BO33" s="597"/>
      <c r="BP33" s="597"/>
      <c r="BQ33" s="660"/>
      <c r="BR33" s="673">
        <v>99.4</v>
      </c>
      <c r="BS33" s="597"/>
      <c r="BT33" s="597"/>
      <c r="BU33" s="597"/>
      <c r="BV33" s="597"/>
      <c r="BW33" s="597"/>
      <c r="BX33" s="643">
        <v>96.4</v>
      </c>
      <c r="BY33" s="597"/>
      <c r="BZ33" s="597"/>
      <c r="CA33" s="597"/>
      <c r="CB33" s="660"/>
      <c r="CD33" s="609" t="s">
        <v>311</v>
      </c>
      <c r="CE33" s="610"/>
      <c r="CF33" s="610"/>
      <c r="CG33" s="610"/>
      <c r="CH33" s="610"/>
      <c r="CI33" s="610"/>
      <c r="CJ33" s="610"/>
      <c r="CK33" s="610"/>
      <c r="CL33" s="610"/>
      <c r="CM33" s="610"/>
      <c r="CN33" s="610"/>
      <c r="CO33" s="610"/>
      <c r="CP33" s="610"/>
      <c r="CQ33" s="611"/>
      <c r="CR33" s="612">
        <v>3241551</v>
      </c>
      <c r="CS33" s="625"/>
      <c r="CT33" s="625"/>
      <c r="CU33" s="625"/>
      <c r="CV33" s="625"/>
      <c r="CW33" s="625"/>
      <c r="CX33" s="625"/>
      <c r="CY33" s="626"/>
      <c r="CZ33" s="615">
        <v>53.7</v>
      </c>
      <c r="DA33" s="627"/>
      <c r="DB33" s="627"/>
      <c r="DC33" s="628"/>
      <c r="DD33" s="618">
        <v>2735213</v>
      </c>
      <c r="DE33" s="625"/>
      <c r="DF33" s="625"/>
      <c r="DG33" s="625"/>
      <c r="DH33" s="625"/>
      <c r="DI33" s="625"/>
      <c r="DJ33" s="625"/>
      <c r="DK33" s="626"/>
      <c r="DL33" s="618">
        <v>1936550</v>
      </c>
      <c r="DM33" s="625"/>
      <c r="DN33" s="625"/>
      <c r="DO33" s="625"/>
      <c r="DP33" s="625"/>
      <c r="DQ33" s="625"/>
      <c r="DR33" s="625"/>
      <c r="DS33" s="625"/>
      <c r="DT33" s="625"/>
      <c r="DU33" s="625"/>
      <c r="DV33" s="626"/>
      <c r="DW33" s="615">
        <v>52.6</v>
      </c>
      <c r="DX33" s="627"/>
      <c r="DY33" s="627"/>
      <c r="DZ33" s="627"/>
      <c r="EA33" s="627"/>
      <c r="EB33" s="627"/>
      <c r="EC33" s="639"/>
    </row>
    <row r="34" spans="2:133" ht="11.25" customHeight="1" x14ac:dyDescent="0.2">
      <c r="B34" s="609" t="s">
        <v>312</v>
      </c>
      <c r="C34" s="610"/>
      <c r="D34" s="610"/>
      <c r="E34" s="610"/>
      <c r="F34" s="610"/>
      <c r="G34" s="610"/>
      <c r="H34" s="610"/>
      <c r="I34" s="610"/>
      <c r="J34" s="610"/>
      <c r="K34" s="610"/>
      <c r="L34" s="610"/>
      <c r="M34" s="610"/>
      <c r="N34" s="610"/>
      <c r="O34" s="610"/>
      <c r="P34" s="610"/>
      <c r="Q34" s="611"/>
      <c r="R34" s="612">
        <v>41213</v>
      </c>
      <c r="S34" s="613"/>
      <c r="T34" s="613"/>
      <c r="U34" s="613"/>
      <c r="V34" s="613"/>
      <c r="W34" s="613"/>
      <c r="X34" s="613"/>
      <c r="Y34" s="614"/>
      <c r="Z34" s="650">
        <v>0.7</v>
      </c>
      <c r="AA34" s="650"/>
      <c r="AB34" s="650"/>
      <c r="AC34" s="650"/>
      <c r="AD34" s="651" t="s">
        <v>126</v>
      </c>
      <c r="AE34" s="651"/>
      <c r="AF34" s="651"/>
      <c r="AG34" s="651"/>
      <c r="AH34" s="651"/>
      <c r="AI34" s="651"/>
      <c r="AJ34" s="651"/>
      <c r="AK34" s="651"/>
      <c r="AL34" s="615" t="s">
        <v>126</v>
      </c>
      <c r="AM34" s="616"/>
      <c r="AN34" s="616"/>
      <c r="AO34" s="652"/>
      <c r="AP34" s="137"/>
      <c r="AQ34" s="138"/>
      <c r="AS34" s="234"/>
      <c r="AT34" s="234"/>
      <c r="AU34" s="234"/>
      <c r="AV34" s="234"/>
      <c r="AW34" s="234"/>
      <c r="AX34" s="234"/>
      <c r="AY34" s="234"/>
      <c r="AZ34" s="234"/>
      <c r="BA34" s="234"/>
      <c r="BB34" s="234"/>
      <c r="BC34" s="234"/>
      <c r="BD34" s="234"/>
      <c r="BE34" s="234"/>
      <c r="BF34" s="234"/>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D34" s="609" t="s">
        <v>313</v>
      </c>
      <c r="CE34" s="610"/>
      <c r="CF34" s="610"/>
      <c r="CG34" s="610"/>
      <c r="CH34" s="610"/>
      <c r="CI34" s="610"/>
      <c r="CJ34" s="610"/>
      <c r="CK34" s="610"/>
      <c r="CL34" s="610"/>
      <c r="CM34" s="610"/>
      <c r="CN34" s="610"/>
      <c r="CO34" s="610"/>
      <c r="CP34" s="610"/>
      <c r="CQ34" s="611"/>
      <c r="CR34" s="612">
        <v>981837</v>
      </c>
      <c r="CS34" s="613"/>
      <c r="CT34" s="613"/>
      <c r="CU34" s="613"/>
      <c r="CV34" s="613"/>
      <c r="CW34" s="613"/>
      <c r="CX34" s="613"/>
      <c r="CY34" s="614"/>
      <c r="CZ34" s="615">
        <v>16.3</v>
      </c>
      <c r="DA34" s="627"/>
      <c r="DB34" s="627"/>
      <c r="DC34" s="628"/>
      <c r="DD34" s="618">
        <v>763760</v>
      </c>
      <c r="DE34" s="613"/>
      <c r="DF34" s="613"/>
      <c r="DG34" s="613"/>
      <c r="DH34" s="613"/>
      <c r="DI34" s="613"/>
      <c r="DJ34" s="613"/>
      <c r="DK34" s="614"/>
      <c r="DL34" s="618">
        <v>629475</v>
      </c>
      <c r="DM34" s="613"/>
      <c r="DN34" s="613"/>
      <c r="DO34" s="613"/>
      <c r="DP34" s="613"/>
      <c r="DQ34" s="613"/>
      <c r="DR34" s="613"/>
      <c r="DS34" s="613"/>
      <c r="DT34" s="613"/>
      <c r="DU34" s="613"/>
      <c r="DV34" s="614"/>
      <c r="DW34" s="615">
        <v>17.100000000000001</v>
      </c>
      <c r="DX34" s="627"/>
      <c r="DY34" s="627"/>
      <c r="DZ34" s="627"/>
      <c r="EA34" s="627"/>
      <c r="EB34" s="627"/>
      <c r="EC34" s="639"/>
    </row>
    <row r="35" spans="2:133" ht="11.25" customHeight="1" x14ac:dyDescent="0.2">
      <c r="B35" s="609" t="s">
        <v>314</v>
      </c>
      <c r="C35" s="610"/>
      <c r="D35" s="610"/>
      <c r="E35" s="610"/>
      <c r="F35" s="610"/>
      <c r="G35" s="610"/>
      <c r="H35" s="610"/>
      <c r="I35" s="610"/>
      <c r="J35" s="610"/>
      <c r="K35" s="610"/>
      <c r="L35" s="610"/>
      <c r="M35" s="610"/>
      <c r="N35" s="610"/>
      <c r="O35" s="610"/>
      <c r="P35" s="610"/>
      <c r="Q35" s="611"/>
      <c r="R35" s="612">
        <v>95657</v>
      </c>
      <c r="S35" s="613"/>
      <c r="T35" s="613"/>
      <c r="U35" s="613"/>
      <c r="V35" s="613"/>
      <c r="W35" s="613"/>
      <c r="X35" s="613"/>
      <c r="Y35" s="614"/>
      <c r="Z35" s="650">
        <v>1.5</v>
      </c>
      <c r="AA35" s="650"/>
      <c r="AB35" s="650"/>
      <c r="AC35" s="650"/>
      <c r="AD35" s="651" t="s">
        <v>126</v>
      </c>
      <c r="AE35" s="651"/>
      <c r="AF35" s="651"/>
      <c r="AG35" s="651"/>
      <c r="AH35" s="651"/>
      <c r="AI35" s="651"/>
      <c r="AJ35" s="651"/>
      <c r="AK35" s="651"/>
      <c r="AL35" s="615" t="s">
        <v>126</v>
      </c>
      <c r="AM35" s="616"/>
      <c r="AN35" s="616"/>
      <c r="AO35" s="652"/>
      <c r="AP35" s="139"/>
      <c r="AQ35" s="670" t="s">
        <v>315</v>
      </c>
      <c r="AR35" s="671"/>
      <c r="AS35" s="671"/>
      <c r="AT35" s="671"/>
      <c r="AU35" s="671"/>
      <c r="AV35" s="671"/>
      <c r="AW35" s="671"/>
      <c r="AX35" s="671"/>
      <c r="AY35" s="671"/>
      <c r="AZ35" s="671"/>
      <c r="BA35" s="671"/>
      <c r="BB35" s="671"/>
      <c r="BC35" s="671"/>
      <c r="BD35" s="671"/>
      <c r="BE35" s="671"/>
      <c r="BF35" s="672"/>
      <c r="BG35" s="670" t="s">
        <v>316</v>
      </c>
      <c r="BH35" s="671"/>
      <c r="BI35" s="671"/>
      <c r="BJ35" s="671"/>
      <c r="BK35" s="671"/>
      <c r="BL35" s="671"/>
      <c r="BM35" s="671"/>
      <c r="BN35" s="671"/>
      <c r="BO35" s="671"/>
      <c r="BP35" s="671"/>
      <c r="BQ35" s="671"/>
      <c r="BR35" s="671"/>
      <c r="BS35" s="671"/>
      <c r="BT35" s="671"/>
      <c r="BU35" s="671"/>
      <c r="BV35" s="671"/>
      <c r="BW35" s="671"/>
      <c r="BX35" s="671"/>
      <c r="BY35" s="671"/>
      <c r="BZ35" s="671"/>
      <c r="CA35" s="671"/>
      <c r="CB35" s="672"/>
      <c r="CD35" s="609" t="s">
        <v>317</v>
      </c>
      <c r="CE35" s="610"/>
      <c r="CF35" s="610"/>
      <c r="CG35" s="610"/>
      <c r="CH35" s="610"/>
      <c r="CI35" s="610"/>
      <c r="CJ35" s="610"/>
      <c r="CK35" s="610"/>
      <c r="CL35" s="610"/>
      <c r="CM35" s="610"/>
      <c r="CN35" s="610"/>
      <c r="CO35" s="610"/>
      <c r="CP35" s="610"/>
      <c r="CQ35" s="611"/>
      <c r="CR35" s="612">
        <v>15196</v>
      </c>
      <c r="CS35" s="625"/>
      <c r="CT35" s="625"/>
      <c r="CU35" s="625"/>
      <c r="CV35" s="625"/>
      <c r="CW35" s="625"/>
      <c r="CX35" s="625"/>
      <c r="CY35" s="626"/>
      <c r="CZ35" s="615">
        <v>0.3</v>
      </c>
      <c r="DA35" s="627"/>
      <c r="DB35" s="627"/>
      <c r="DC35" s="628"/>
      <c r="DD35" s="618">
        <v>14806</v>
      </c>
      <c r="DE35" s="625"/>
      <c r="DF35" s="625"/>
      <c r="DG35" s="625"/>
      <c r="DH35" s="625"/>
      <c r="DI35" s="625"/>
      <c r="DJ35" s="625"/>
      <c r="DK35" s="626"/>
      <c r="DL35" s="618">
        <v>14806</v>
      </c>
      <c r="DM35" s="625"/>
      <c r="DN35" s="625"/>
      <c r="DO35" s="625"/>
      <c r="DP35" s="625"/>
      <c r="DQ35" s="625"/>
      <c r="DR35" s="625"/>
      <c r="DS35" s="625"/>
      <c r="DT35" s="625"/>
      <c r="DU35" s="625"/>
      <c r="DV35" s="626"/>
      <c r="DW35" s="615">
        <v>0.4</v>
      </c>
      <c r="DX35" s="627"/>
      <c r="DY35" s="627"/>
      <c r="DZ35" s="627"/>
      <c r="EA35" s="627"/>
      <c r="EB35" s="627"/>
      <c r="EC35" s="639"/>
    </row>
    <row r="36" spans="2:133" ht="11.25" customHeight="1" x14ac:dyDescent="0.2">
      <c r="B36" s="609" t="s">
        <v>318</v>
      </c>
      <c r="C36" s="610"/>
      <c r="D36" s="610"/>
      <c r="E36" s="610"/>
      <c r="F36" s="610"/>
      <c r="G36" s="610"/>
      <c r="H36" s="610"/>
      <c r="I36" s="610"/>
      <c r="J36" s="610"/>
      <c r="K36" s="610"/>
      <c r="L36" s="610"/>
      <c r="M36" s="610"/>
      <c r="N36" s="610"/>
      <c r="O36" s="610"/>
      <c r="P36" s="610"/>
      <c r="Q36" s="611"/>
      <c r="R36" s="612">
        <v>380747</v>
      </c>
      <c r="S36" s="613"/>
      <c r="T36" s="613"/>
      <c r="U36" s="613"/>
      <c r="V36" s="613"/>
      <c r="W36" s="613"/>
      <c r="X36" s="613"/>
      <c r="Y36" s="614"/>
      <c r="Z36" s="650">
        <v>6.1</v>
      </c>
      <c r="AA36" s="650"/>
      <c r="AB36" s="650"/>
      <c r="AC36" s="650"/>
      <c r="AD36" s="651" t="s">
        <v>126</v>
      </c>
      <c r="AE36" s="651"/>
      <c r="AF36" s="651"/>
      <c r="AG36" s="651"/>
      <c r="AH36" s="651"/>
      <c r="AI36" s="651"/>
      <c r="AJ36" s="651"/>
      <c r="AK36" s="651"/>
      <c r="AL36" s="615" t="s">
        <v>126</v>
      </c>
      <c r="AM36" s="616"/>
      <c r="AN36" s="616"/>
      <c r="AO36" s="652"/>
      <c r="AP36" s="139"/>
      <c r="AQ36" s="661" t="s">
        <v>319</v>
      </c>
      <c r="AR36" s="662"/>
      <c r="AS36" s="662"/>
      <c r="AT36" s="662"/>
      <c r="AU36" s="662"/>
      <c r="AV36" s="662"/>
      <c r="AW36" s="662"/>
      <c r="AX36" s="662"/>
      <c r="AY36" s="663"/>
      <c r="AZ36" s="664">
        <v>997447</v>
      </c>
      <c r="BA36" s="665"/>
      <c r="BB36" s="665"/>
      <c r="BC36" s="665"/>
      <c r="BD36" s="665"/>
      <c r="BE36" s="665"/>
      <c r="BF36" s="666"/>
      <c r="BG36" s="667" t="s">
        <v>320</v>
      </c>
      <c r="BH36" s="668"/>
      <c r="BI36" s="668"/>
      <c r="BJ36" s="668"/>
      <c r="BK36" s="668"/>
      <c r="BL36" s="668"/>
      <c r="BM36" s="668"/>
      <c r="BN36" s="668"/>
      <c r="BO36" s="668"/>
      <c r="BP36" s="668"/>
      <c r="BQ36" s="668"/>
      <c r="BR36" s="668"/>
      <c r="BS36" s="668"/>
      <c r="BT36" s="668"/>
      <c r="BU36" s="669"/>
      <c r="BV36" s="664">
        <v>124437</v>
      </c>
      <c r="BW36" s="665"/>
      <c r="BX36" s="665"/>
      <c r="BY36" s="665"/>
      <c r="BZ36" s="665"/>
      <c r="CA36" s="665"/>
      <c r="CB36" s="666"/>
      <c r="CD36" s="609" t="s">
        <v>321</v>
      </c>
      <c r="CE36" s="610"/>
      <c r="CF36" s="610"/>
      <c r="CG36" s="610"/>
      <c r="CH36" s="610"/>
      <c r="CI36" s="610"/>
      <c r="CJ36" s="610"/>
      <c r="CK36" s="610"/>
      <c r="CL36" s="610"/>
      <c r="CM36" s="610"/>
      <c r="CN36" s="610"/>
      <c r="CO36" s="610"/>
      <c r="CP36" s="610"/>
      <c r="CQ36" s="611"/>
      <c r="CR36" s="612">
        <v>960160</v>
      </c>
      <c r="CS36" s="613"/>
      <c r="CT36" s="613"/>
      <c r="CU36" s="613"/>
      <c r="CV36" s="613"/>
      <c r="CW36" s="613"/>
      <c r="CX36" s="613"/>
      <c r="CY36" s="614"/>
      <c r="CZ36" s="615">
        <v>15.9</v>
      </c>
      <c r="DA36" s="627"/>
      <c r="DB36" s="627"/>
      <c r="DC36" s="628"/>
      <c r="DD36" s="618">
        <v>818161</v>
      </c>
      <c r="DE36" s="613"/>
      <c r="DF36" s="613"/>
      <c r="DG36" s="613"/>
      <c r="DH36" s="613"/>
      <c r="DI36" s="613"/>
      <c r="DJ36" s="613"/>
      <c r="DK36" s="614"/>
      <c r="DL36" s="618">
        <v>591525</v>
      </c>
      <c r="DM36" s="613"/>
      <c r="DN36" s="613"/>
      <c r="DO36" s="613"/>
      <c r="DP36" s="613"/>
      <c r="DQ36" s="613"/>
      <c r="DR36" s="613"/>
      <c r="DS36" s="613"/>
      <c r="DT36" s="613"/>
      <c r="DU36" s="613"/>
      <c r="DV36" s="614"/>
      <c r="DW36" s="615">
        <v>16.100000000000001</v>
      </c>
      <c r="DX36" s="627"/>
      <c r="DY36" s="627"/>
      <c r="DZ36" s="627"/>
      <c r="EA36" s="627"/>
      <c r="EB36" s="627"/>
      <c r="EC36" s="639"/>
    </row>
    <row r="37" spans="2:133" ht="11.25" customHeight="1" x14ac:dyDescent="0.2">
      <c r="B37" s="609" t="s">
        <v>322</v>
      </c>
      <c r="C37" s="610"/>
      <c r="D37" s="610"/>
      <c r="E37" s="610"/>
      <c r="F37" s="610"/>
      <c r="G37" s="610"/>
      <c r="H37" s="610"/>
      <c r="I37" s="610"/>
      <c r="J37" s="610"/>
      <c r="K37" s="610"/>
      <c r="L37" s="610"/>
      <c r="M37" s="610"/>
      <c r="N37" s="610"/>
      <c r="O37" s="610"/>
      <c r="P37" s="610"/>
      <c r="Q37" s="611"/>
      <c r="R37" s="612">
        <v>67897</v>
      </c>
      <c r="S37" s="613"/>
      <c r="T37" s="613"/>
      <c r="U37" s="613"/>
      <c r="V37" s="613"/>
      <c r="W37" s="613"/>
      <c r="X37" s="613"/>
      <c r="Y37" s="614"/>
      <c r="Z37" s="650">
        <v>1.1000000000000001</v>
      </c>
      <c r="AA37" s="650"/>
      <c r="AB37" s="650"/>
      <c r="AC37" s="650"/>
      <c r="AD37" s="651">
        <v>249</v>
      </c>
      <c r="AE37" s="651"/>
      <c r="AF37" s="651"/>
      <c r="AG37" s="651"/>
      <c r="AH37" s="651"/>
      <c r="AI37" s="651"/>
      <c r="AJ37" s="651"/>
      <c r="AK37" s="651"/>
      <c r="AL37" s="615">
        <v>0</v>
      </c>
      <c r="AM37" s="616"/>
      <c r="AN37" s="616"/>
      <c r="AO37" s="652"/>
      <c r="AQ37" s="645" t="s">
        <v>323</v>
      </c>
      <c r="AR37" s="646"/>
      <c r="AS37" s="646"/>
      <c r="AT37" s="646"/>
      <c r="AU37" s="646"/>
      <c r="AV37" s="646"/>
      <c r="AW37" s="646"/>
      <c r="AX37" s="646"/>
      <c r="AY37" s="647"/>
      <c r="AZ37" s="612">
        <v>230100</v>
      </c>
      <c r="BA37" s="613"/>
      <c r="BB37" s="613"/>
      <c r="BC37" s="613"/>
      <c r="BD37" s="625"/>
      <c r="BE37" s="625"/>
      <c r="BF37" s="648"/>
      <c r="BG37" s="609" t="s">
        <v>324</v>
      </c>
      <c r="BH37" s="610"/>
      <c r="BI37" s="610"/>
      <c r="BJ37" s="610"/>
      <c r="BK37" s="610"/>
      <c r="BL37" s="610"/>
      <c r="BM37" s="610"/>
      <c r="BN37" s="610"/>
      <c r="BO37" s="610"/>
      <c r="BP37" s="610"/>
      <c r="BQ37" s="610"/>
      <c r="BR37" s="610"/>
      <c r="BS37" s="610"/>
      <c r="BT37" s="610"/>
      <c r="BU37" s="611"/>
      <c r="BV37" s="612">
        <v>112049</v>
      </c>
      <c r="BW37" s="613"/>
      <c r="BX37" s="613"/>
      <c r="BY37" s="613"/>
      <c r="BZ37" s="613"/>
      <c r="CA37" s="613"/>
      <c r="CB37" s="649"/>
      <c r="CD37" s="609" t="s">
        <v>325</v>
      </c>
      <c r="CE37" s="610"/>
      <c r="CF37" s="610"/>
      <c r="CG37" s="610"/>
      <c r="CH37" s="610"/>
      <c r="CI37" s="610"/>
      <c r="CJ37" s="610"/>
      <c r="CK37" s="610"/>
      <c r="CL37" s="610"/>
      <c r="CM37" s="610"/>
      <c r="CN37" s="610"/>
      <c r="CO37" s="610"/>
      <c r="CP37" s="610"/>
      <c r="CQ37" s="611"/>
      <c r="CR37" s="612">
        <v>158949</v>
      </c>
      <c r="CS37" s="625"/>
      <c r="CT37" s="625"/>
      <c r="CU37" s="625"/>
      <c r="CV37" s="625"/>
      <c r="CW37" s="625"/>
      <c r="CX37" s="625"/>
      <c r="CY37" s="626"/>
      <c r="CZ37" s="615">
        <v>2.6</v>
      </c>
      <c r="DA37" s="627"/>
      <c r="DB37" s="627"/>
      <c r="DC37" s="628"/>
      <c r="DD37" s="618">
        <v>158949</v>
      </c>
      <c r="DE37" s="625"/>
      <c r="DF37" s="625"/>
      <c r="DG37" s="625"/>
      <c r="DH37" s="625"/>
      <c r="DI37" s="625"/>
      <c r="DJ37" s="625"/>
      <c r="DK37" s="626"/>
      <c r="DL37" s="618">
        <v>157568</v>
      </c>
      <c r="DM37" s="625"/>
      <c r="DN37" s="625"/>
      <c r="DO37" s="625"/>
      <c r="DP37" s="625"/>
      <c r="DQ37" s="625"/>
      <c r="DR37" s="625"/>
      <c r="DS37" s="625"/>
      <c r="DT37" s="625"/>
      <c r="DU37" s="625"/>
      <c r="DV37" s="626"/>
      <c r="DW37" s="615">
        <v>4.3</v>
      </c>
      <c r="DX37" s="627"/>
      <c r="DY37" s="627"/>
      <c r="DZ37" s="627"/>
      <c r="EA37" s="627"/>
      <c r="EB37" s="627"/>
      <c r="EC37" s="639"/>
    </row>
    <row r="38" spans="2:133" ht="11.25" customHeight="1" x14ac:dyDescent="0.2">
      <c r="B38" s="609" t="s">
        <v>326</v>
      </c>
      <c r="C38" s="610"/>
      <c r="D38" s="610"/>
      <c r="E38" s="610"/>
      <c r="F38" s="610"/>
      <c r="G38" s="610"/>
      <c r="H38" s="610"/>
      <c r="I38" s="610"/>
      <c r="J38" s="610"/>
      <c r="K38" s="610"/>
      <c r="L38" s="610"/>
      <c r="M38" s="610"/>
      <c r="N38" s="610"/>
      <c r="O38" s="610"/>
      <c r="P38" s="610"/>
      <c r="Q38" s="611"/>
      <c r="R38" s="612">
        <v>535208</v>
      </c>
      <c r="S38" s="613"/>
      <c r="T38" s="613"/>
      <c r="U38" s="613"/>
      <c r="V38" s="613"/>
      <c r="W38" s="613"/>
      <c r="X38" s="613"/>
      <c r="Y38" s="614"/>
      <c r="Z38" s="650">
        <v>8.6</v>
      </c>
      <c r="AA38" s="650"/>
      <c r="AB38" s="650"/>
      <c r="AC38" s="650"/>
      <c r="AD38" s="651" t="s">
        <v>126</v>
      </c>
      <c r="AE38" s="651"/>
      <c r="AF38" s="651"/>
      <c r="AG38" s="651"/>
      <c r="AH38" s="651"/>
      <c r="AI38" s="651"/>
      <c r="AJ38" s="651"/>
      <c r="AK38" s="651"/>
      <c r="AL38" s="615" t="s">
        <v>126</v>
      </c>
      <c r="AM38" s="616"/>
      <c r="AN38" s="616"/>
      <c r="AO38" s="652"/>
      <c r="AQ38" s="645" t="s">
        <v>327</v>
      </c>
      <c r="AR38" s="646"/>
      <c r="AS38" s="646"/>
      <c r="AT38" s="646"/>
      <c r="AU38" s="646"/>
      <c r="AV38" s="646"/>
      <c r="AW38" s="646"/>
      <c r="AX38" s="646"/>
      <c r="AY38" s="647"/>
      <c r="AZ38" s="612">
        <v>194176</v>
      </c>
      <c r="BA38" s="613"/>
      <c r="BB38" s="613"/>
      <c r="BC38" s="613"/>
      <c r="BD38" s="625"/>
      <c r="BE38" s="625"/>
      <c r="BF38" s="648"/>
      <c r="BG38" s="609" t="s">
        <v>328</v>
      </c>
      <c r="BH38" s="610"/>
      <c r="BI38" s="610"/>
      <c r="BJ38" s="610"/>
      <c r="BK38" s="610"/>
      <c r="BL38" s="610"/>
      <c r="BM38" s="610"/>
      <c r="BN38" s="610"/>
      <c r="BO38" s="610"/>
      <c r="BP38" s="610"/>
      <c r="BQ38" s="610"/>
      <c r="BR38" s="610"/>
      <c r="BS38" s="610"/>
      <c r="BT38" s="610"/>
      <c r="BU38" s="611"/>
      <c r="BV38" s="612">
        <v>1738</v>
      </c>
      <c r="BW38" s="613"/>
      <c r="BX38" s="613"/>
      <c r="BY38" s="613"/>
      <c r="BZ38" s="613"/>
      <c r="CA38" s="613"/>
      <c r="CB38" s="649"/>
      <c r="CD38" s="609" t="s">
        <v>329</v>
      </c>
      <c r="CE38" s="610"/>
      <c r="CF38" s="610"/>
      <c r="CG38" s="610"/>
      <c r="CH38" s="610"/>
      <c r="CI38" s="610"/>
      <c r="CJ38" s="610"/>
      <c r="CK38" s="610"/>
      <c r="CL38" s="610"/>
      <c r="CM38" s="610"/>
      <c r="CN38" s="610"/>
      <c r="CO38" s="610"/>
      <c r="CP38" s="610"/>
      <c r="CQ38" s="611"/>
      <c r="CR38" s="612">
        <v>803271</v>
      </c>
      <c r="CS38" s="613"/>
      <c r="CT38" s="613"/>
      <c r="CU38" s="613"/>
      <c r="CV38" s="613"/>
      <c r="CW38" s="613"/>
      <c r="CX38" s="613"/>
      <c r="CY38" s="614"/>
      <c r="CZ38" s="615">
        <v>13.3</v>
      </c>
      <c r="DA38" s="627"/>
      <c r="DB38" s="627"/>
      <c r="DC38" s="628"/>
      <c r="DD38" s="618">
        <v>681035</v>
      </c>
      <c r="DE38" s="613"/>
      <c r="DF38" s="613"/>
      <c r="DG38" s="613"/>
      <c r="DH38" s="613"/>
      <c r="DI38" s="613"/>
      <c r="DJ38" s="613"/>
      <c r="DK38" s="614"/>
      <c r="DL38" s="618">
        <v>630472</v>
      </c>
      <c r="DM38" s="613"/>
      <c r="DN38" s="613"/>
      <c r="DO38" s="613"/>
      <c r="DP38" s="613"/>
      <c r="DQ38" s="613"/>
      <c r="DR38" s="613"/>
      <c r="DS38" s="613"/>
      <c r="DT38" s="613"/>
      <c r="DU38" s="613"/>
      <c r="DV38" s="614"/>
      <c r="DW38" s="615">
        <v>17.100000000000001</v>
      </c>
      <c r="DX38" s="627"/>
      <c r="DY38" s="627"/>
      <c r="DZ38" s="627"/>
      <c r="EA38" s="627"/>
      <c r="EB38" s="627"/>
      <c r="EC38" s="639"/>
    </row>
    <row r="39" spans="2:133" ht="11.25" customHeight="1" x14ac:dyDescent="0.2">
      <c r="B39" s="609" t="s">
        <v>330</v>
      </c>
      <c r="C39" s="610"/>
      <c r="D39" s="610"/>
      <c r="E39" s="610"/>
      <c r="F39" s="610"/>
      <c r="G39" s="610"/>
      <c r="H39" s="610"/>
      <c r="I39" s="610"/>
      <c r="J39" s="610"/>
      <c r="K39" s="610"/>
      <c r="L39" s="610"/>
      <c r="M39" s="610"/>
      <c r="N39" s="610"/>
      <c r="O39" s="610"/>
      <c r="P39" s="610"/>
      <c r="Q39" s="611"/>
      <c r="R39" s="612" t="s">
        <v>126</v>
      </c>
      <c r="S39" s="613"/>
      <c r="T39" s="613"/>
      <c r="U39" s="613"/>
      <c r="V39" s="613"/>
      <c r="W39" s="613"/>
      <c r="X39" s="613"/>
      <c r="Y39" s="614"/>
      <c r="Z39" s="650" t="s">
        <v>126</v>
      </c>
      <c r="AA39" s="650"/>
      <c r="AB39" s="650"/>
      <c r="AC39" s="650"/>
      <c r="AD39" s="651" t="s">
        <v>126</v>
      </c>
      <c r="AE39" s="651"/>
      <c r="AF39" s="651"/>
      <c r="AG39" s="651"/>
      <c r="AH39" s="651"/>
      <c r="AI39" s="651"/>
      <c r="AJ39" s="651"/>
      <c r="AK39" s="651"/>
      <c r="AL39" s="615" t="s">
        <v>126</v>
      </c>
      <c r="AM39" s="616"/>
      <c r="AN39" s="616"/>
      <c r="AO39" s="652"/>
      <c r="AQ39" s="645" t="s">
        <v>331</v>
      </c>
      <c r="AR39" s="646"/>
      <c r="AS39" s="646"/>
      <c r="AT39" s="646"/>
      <c r="AU39" s="646"/>
      <c r="AV39" s="646"/>
      <c r="AW39" s="646"/>
      <c r="AX39" s="646"/>
      <c r="AY39" s="647"/>
      <c r="AZ39" s="612" t="s">
        <v>126</v>
      </c>
      <c r="BA39" s="613"/>
      <c r="BB39" s="613"/>
      <c r="BC39" s="613"/>
      <c r="BD39" s="625"/>
      <c r="BE39" s="625"/>
      <c r="BF39" s="648"/>
      <c r="BG39" s="609" t="s">
        <v>332</v>
      </c>
      <c r="BH39" s="610"/>
      <c r="BI39" s="610"/>
      <c r="BJ39" s="610"/>
      <c r="BK39" s="610"/>
      <c r="BL39" s="610"/>
      <c r="BM39" s="610"/>
      <c r="BN39" s="610"/>
      <c r="BO39" s="610"/>
      <c r="BP39" s="610"/>
      <c r="BQ39" s="610"/>
      <c r="BR39" s="610"/>
      <c r="BS39" s="610"/>
      <c r="BT39" s="610"/>
      <c r="BU39" s="611"/>
      <c r="BV39" s="612">
        <v>2734</v>
      </c>
      <c r="BW39" s="613"/>
      <c r="BX39" s="613"/>
      <c r="BY39" s="613"/>
      <c r="BZ39" s="613"/>
      <c r="CA39" s="613"/>
      <c r="CB39" s="649"/>
      <c r="CD39" s="609" t="s">
        <v>333</v>
      </c>
      <c r="CE39" s="610"/>
      <c r="CF39" s="610"/>
      <c r="CG39" s="610"/>
      <c r="CH39" s="610"/>
      <c r="CI39" s="610"/>
      <c r="CJ39" s="610"/>
      <c r="CK39" s="610"/>
      <c r="CL39" s="610"/>
      <c r="CM39" s="610"/>
      <c r="CN39" s="610"/>
      <c r="CO39" s="610"/>
      <c r="CP39" s="610"/>
      <c r="CQ39" s="611"/>
      <c r="CR39" s="612">
        <v>410815</v>
      </c>
      <c r="CS39" s="625"/>
      <c r="CT39" s="625"/>
      <c r="CU39" s="625"/>
      <c r="CV39" s="625"/>
      <c r="CW39" s="625"/>
      <c r="CX39" s="625"/>
      <c r="CY39" s="626"/>
      <c r="CZ39" s="615">
        <v>6.8</v>
      </c>
      <c r="DA39" s="627"/>
      <c r="DB39" s="627"/>
      <c r="DC39" s="628"/>
      <c r="DD39" s="618">
        <v>387179</v>
      </c>
      <c r="DE39" s="625"/>
      <c r="DF39" s="625"/>
      <c r="DG39" s="625"/>
      <c r="DH39" s="625"/>
      <c r="DI39" s="625"/>
      <c r="DJ39" s="625"/>
      <c r="DK39" s="626"/>
      <c r="DL39" s="618" t="s">
        <v>126</v>
      </c>
      <c r="DM39" s="625"/>
      <c r="DN39" s="625"/>
      <c r="DO39" s="625"/>
      <c r="DP39" s="625"/>
      <c r="DQ39" s="625"/>
      <c r="DR39" s="625"/>
      <c r="DS39" s="625"/>
      <c r="DT39" s="625"/>
      <c r="DU39" s="625"/>
      <c r="DV39" s="626"/>
      <c r="DW39" s="615" t="s">
        <v>126</v>
      </c>
      <c r="DX39" s="627"/>
      <c r="DY39" s="627"/>
      <c r="DZ39" s="627"/>
      <c r="EA39" s="627"/>
      <c r="EB39" s="627"/>
      <c r="EC39" s="639"/>
    </row>
    <row r="40" spans="2:133" ht="11.25" customHeight="1" x14ac:dyDescent="0.2">
      <c r="B40" s="609" t="s">
        <v>334</v>
      </c>
      <c r="C40" s="610"/>
      <c r="D40" s="610"/>
      <c r="E40" s="610"/>
      <c r="F40" s="610"/>
      <c r="G40" s="610"/>
      <c r="H40" s="610"/>
      <c r="I40" s="610"/>
      <c r="J40" s="610"/>
      <c r="K40" s="610"/>
      <c r="L40" s="610"/>
      <c r="M40" s="610"/>
      <c r="N40" s="610"/>
      <c r="O40" s="610"/>
      <c r="P40" s="610"/>
      <c r="Q40" s="611"/>
      <c r="R40" s="612">
        <v>47108</v>
      </c>
      <c r="S40" s="613"/>
      <c r="T40" s="613"/>
      <c r="U40" s="613"/>
      <c r="V40" s="613"/>
      <c r="W40" s="613"/>
      <c r="X40" s="613"/>
      <c r="Y40" s="614"/>
      <c r="Z40" s="650">
        <v>0.8</v>
      </c>
      <c r="AA40" s="650"/>
      <c r="AB40" s="650"/>
      <c r="AC40" s="650"/>
      <c r="AD40" s="651" t="s">
        <v>126</v>
      </c>
      <c r="AE40" s="651"/>
      <c r="AF40" s="651"/>
      <c r="AG40" s="651"/>
      <c r="AH40" s="651"/>
      <c r="AI40" s="651"/>
      <c r="AJ40" s="651"/>
      <c r="AK40" s="651"/>
      <c r="AL40" s="615" t="s">
        <v>126</v>
      </c>
      <c r="AM40" s="616"/>
      <c r="AN40" s="616"/>
      <c r="AO40" s="652"/>
      <c r="AQ40" s="645" t="s">
        <v>335</v>
      </c>
      <c r="AR40" s="646"/>
      <c r="AS40" s="646"/>
      <c r="AT40" s="646"/>
      <c r="AU40" s="646"/>
      <c r="AV40" s="646"/>
      <c r="AW40" s="646"/>
      <c r="AX40" s="646"/>
      <c r="AY40" s="647"/>
      <c r="AZ40" s="612" t="s">
        <v>126</v>
      </c>
      <c r="BA40" s="613"/>
      <c r="BB40" s="613"/>
      <c r="BC40" s="613"/>
      <c r="BD40" s="625"/>
      <c r="BE40" s="625"/>
      <c r="BF40" s="648"/>
      <c r="BG40" s="653" t="s">
        <v>336</v>
      </c>
      <c r="BH40" s="654"/>
      <c r="BI40" s="654"/>
      <c r="BJ40" s="654"/>
      <c r="BK40" s="654"/>
      <c r="BL40" s="232"/>
      <c r="BM40" s="610" t="s">
        <v>337</v>
      </c>
      <c r="BN40" s="610"/>
      <c r="BO40" s="610"/>
      <c r="BP40" s="610"/>
      <c r="BQ40" s="610"/>
      <c r="BR40" s="610"/>
      <c r="BS40" s="610"/>
      <c r="BT40" s="610"/>
      <c r="BU40" s="611"/>
      <c r="BV40" s="612">
        <v>108</v>
      </c>
      <c r="BW40" s="613"/>
      <c r="BX40" s="613"/>
      <c r="BY40" s="613"/>
      <c r="BZ40" s="613"/>
      <c r="CA40" s="613"/>
      <c r="CB40" s="649"/>
      <c r="CD40" s="609" t="s">
        <v>338</v>
      </c>
      <c r="CE40" s="610"/>
      <c r="CF40" s="610"/>
      <c r="CG40" s="610"/>
      <c r="CH40" s="610"/>
      <c r="CI40" s="610"/>
      <c r="CJ40" s="610"/>
      <c r="CK40" s="610"/>
      <c r="CL40" s="610"/>
      <c r="CM40" s="610"/>
      <c r="CN40" s="610"/>
      <c r="CO40" s="610"/>
      <c r="CP40" s="610"/>
      <c r="CQ40" s="611"/>
      <c r="CR40" s="612">
        <v>70272</v>
      </c>
      <c r="CS40" s="613"/>
      <c r="CT40" s="613"/>
      <c r="CU40" s="613"/>
      <c r="CV40" s="613"/>
      <c r="CW40" s="613"/>
      <c r="CX40" s="613"/>
      <c r="CY40" s="614"/>
      <c r="CZ40" s="615">
        <v>1.2</v>
      </c>
      <c r="DA40" s="627"/>
      <c r="DB40" s="627"/>
      <c r="DC40" s="628"/>
      <c r="DD40" s="618">
        <v>70272</v>
      </c>
      <c r="DE40" s="613"/>
      <c r="DF40" s="613"/>
      <c r="DG40" s="613"/>
      <c r="DH40" s="613"/>
      <c r="DI40" s="613"/>
      <c r="DJ40" s="613"/>
      <c r="DK40" s="614"/>
      <c r="DL40" s="618">
        <v>70272</v>
      </c>
      <c r="DM40" s="613"/>
      <c r="DN40" s="613"/>
      <c r="DO40" s="613"/>
      <c r="DP40" s="613"/>
      <c r="DQ40" s="613"/>
      <c r="DR40" s="613"/>
      <c r="DS40" s="613"/>
      <c r="DT40" s="613"/>
      <c r="DU40" s="613"/>
      <c r="DV40" s="614"/>
      <c r="DW40" s="615">
        <v>1.9</v>
      </c>
      <c r="DX40" s="627"/>
      <c r="DY40" s="627"/>
      <c r="DZ40" s="627"/>
      <c r="EA40" s="627"/>
      <c r="EB40" s="627"/>
      <c r="EC40" s="639"/>
    </row>
    <row r="41" spans="2:133" ht="11.25" customHeight="1" x14ac:dyDescent="0.2">
      <c r="B41" s="593" t="s">
        <v>339</v>
      </c>
      <c r="C41" s="594"/>
      <c r="D41" s="594"/>
      <c r="E41" s="594"/>
      <c r="F41" s="594"/>
      <c r="G41" s="594"/>
      <c r="H41" s="594"/>
      <c r="I41" s="594"/>
      <c r="J41" s="594"/>
      <c r="K41" s="594"/>
      <c r="L41" s="594"/>
      <c r="M41" s="594"/>
      <c r="N41" s="594"/>
      <c r="O41" s="594"/>
      <c r="P41" s="594"/>
      <c r="Q41" s="595"/>
      <c r="R41" s="596">
        <v>6251001</v>
      </c>
      <c r="S41" s="637"/>
      <c r="T41" s="637"/>
      <c r="U41" s="637"/>
      <c r="V41" s="637"/>
      <c r="W41" s="637"/>
      <c r="X41" s="637"/>
      <c r="Y41" s="640"/>
      <c r="Z41" s="641">
        <v>100</v>
      </c>
      <c r="AA41" s="641"/>
      <c r="AB41" s="641"/>
      <c r="AC41" s="641"/>
      <c r="AD41" s="642">
        <v>3632035</v>
      </c>
      <c r="AE41" s="642"/>
      <c r="AF41" s="642"/>
      <c r="AG41" s="642"/>
      <c r="AH41" s="642"/>
      <c r="AI41" s="642"/>
      <c r="AJ41" s="642"/>
      <c r="AK41" s="642"/>
      <c r="AL41" s="599">
        <v>100</v>
      </c>
      <c r="AM41" s="643"/>
      <c r="AN41" s="643"/>
      <c r="AO41" s="644"/>
      <c r="AQ41" s="645" t="s">
        <v>340</v>
      </c>
      <c r="AR41" s="646"/>
      <c r="AS41" s="646"/>
      <c r="AT41" s="646"/>
      <c r="AU41" s="646"/>
      <c r="AV41" s="646"/>
      <c r="AW41" s="646"/>
      <c r="AX41" s="646"/>
      <c r="AY41" s="647"/>
      <c r="AZ41" s="612">
        <v>143816</v>
      </c>
      <c r="BA41" s="613"/>
      <c r="BB41" s="613"/>
      <c r="BC41" s="613"/>
      <c r="BD41" s="625"/>
      <c r="BE41" s="625"/>
      <c r="BF41" s="648"/>
      <c r="BG41" s="653"/>
      <c r="BH41" s="654"/>
      <c r="BI41" s="654"/>
      <c r="BJ41" s="654"/>
      <c r="BK41" s="654"/>
      <c r="BL41" s="232"/>
      <c r="BM41" s="610" t="s">
        <v>341</v>
      </c>
      <c r="BN41" s="610"/>
      <c r="BO41" s="610"/>
      <c r="BP41" s="610"/>
      <c r="BQ41" s="610"/>
      <c r="BR41" s="610"/>
      <c r="BS41" s="610"/>
      <c r="BT41" s="610"/>
      <c r="BU41" s="611"/>
      <c r="BV41" s="612" t="s">
        <v>126</v>
      </c>
      <c r="BW41" s="613"/>
      <c r="BX41" s="613"/>
      <c r="BY41" s="613"/>
      <c r="BZ41" s="613"/>
      <c r="CA41" s="613"/>
      <c r="CB41" s="649"/>
      <c r="CD41" s="609" t="s">
        <v>342</v>
      </c>
      <c r="CE41" s="610"/>
      <c r="CF41" s="610"/>
      <c r="CG41" s="610"/>
      <c r="CH41" s="610"/>
      <c r="CI41" s="610"/>
      <c r="CJ41" s="610"/>
      <c r="CK41" s="610"/>
      <c r="CL41" s="610"/>
      <c r="CM41" s="610"/>
      <c r="CN41" s="610"/>
      <c r="CO41" s="610"/>
      <c r="CP41" s="610"/>
      <c r="CQ41" s="611"/>
      <c r="CR41" s="612" t="s">
        <v>126</v>
      </c>
      <c r="CS41" s="625"/>
      <c r="CT41" s="625"/>
      <c r="CU41" s="625"/>
      <c r="CV41" s="625"/>
      <c r="CW41" s="625"/>
      <c r="CX41" s="625"/>
      <c r="CY41" s="626"/>
      <c r="CZ41" s="615" t="s">
        <v>126</v>
      </c>
      <c r="DA41" s="627"/>
      <c r="DB41" s="627"/>
      <c r="DC41" s="628"/>
      <c r="DD41" s="618" t="s">
        <v>126</v>
      </c>
      <c r="DE41" s="625"/>
      <c r="DF41" s="625"/>
      <c r="DG41" s="625"/>
      <c r="DH41" s="625"/>
      <c r="DI41" s="625"/>
      <c r="DJ41" s="625"/>
      <c r="DK41" s="626"/>
      <c r="DL41" s="619"/>
      <c r="DM41" s="620"/>
      <c r="DN41" s="620"/>
      <c r="DO41" s="620"/>
      <c r="DP41" s="620"/>
      <c r="DQ41" s="620"/>
      <c r="DR41" s="620"/>
      <c r="DS41" s="620"/>
      <c r="DT41" s="620"/>
      <c r="DU41" s="620"/>
      <c r="DV41" s="621"/>
      <c r="DW41" s="622"/>
      <c r="DX41" s="623"/>
      <c r="DY41" s="623"/>
      <c r="DZ41" s="623"/>
      <c r="EA41" s="623"/>
      <c r="EB41" s="623"/>
      <c r="EC41" s="624"/>
    </row>
    <row r="42" spans="2:133" ht="11.25" customHeight="1" x14ac:dyDescent="0.2">
      <c r="AQ42" s="657" t="s">
        <v>343</v>
      </c>
      <c r="AR42" s="658"/>
      <c r="AS42" s="658"/>
      <c r="AT42" s="658"/>
      <c r="AU42" s="658"/>
      <c r="AV42" s="658"/>
      <c r="AW42" s="658"/>
      <c r="AX42" s="658"/>
      <c r="AY42" s="659"/>
      <c r="AZ42" s="596">
        <v>429355</v>
      </c>
      <c r="BA42" s="637"/>
      <c r="BB42" s="637"/>
      <c r="BC42" s="637"/>
      <c r="BD42" s="597"/>
      <c r="BE42" s="597"/>
      <c r="BF42" s="660"/>
      <c r="BG42" s="655"/>
      <c r="BH42" s="656"/>
      <c r="BI42" s="656"/>
      <c r="BJ42" s="656"/>
      <c r="BK42" s="656"/>
      <c r="BL42" s="233"/>
      <c r="BM42" s="594" t="s">
        <v>344</v>
      </c>
      <c r="BN42" s="594"/>
      <c r="BO42" s="594"/>
      <c r="BP42" s="594"/>
      <c r="BQ42" s="594"/>
      <c r="BR42" s="594"/>
      <c r="BS42" s="594"/>
      <c r="BT42" s="594"/>
      <c r="BU42" s="595"/>
      <c r="BV42" s="596">
        <v>366</v>
      </c>
      <c r="BW42" s="637"/>
      <c r="BX42" s="637"/>
      <c r="BY42" s="637"/>
      <c r="BZ42" s="637"/>
      <c r="CA42" s="637"/>
      <c r="CB42" s="638"/>
      <c r="CD42" s="609" t="s">
        <v>345</v>
      </c>
      <c r="CE42" s="610"/>
      <c r="CF42" s="610"/>
      <c r="CG42" s="610"/>
      <c r="CH42" s="610"/>
      <c r="CI42" s="610"/>
      <c r="CJ42" s="610"/>
      <c r="CK42" s="610"/>
      <c r="CL42" s="610"/>
      <c r="CM42" s="610"/>
      <c r="CN42" s="610"/>
      <c r="CO42" s="610"/>
      <c r="CP42" s="610"/>
      <c r="CQ42" s="611"/>
      <c r="CR42" s="612">
        <v>708950</v>
      </c>
      <c r="CS42" s="625"/>
      <c r="CT42" s="625"/>
      <c r="CU42" s="625"/>
      <c r="CV42" s="625"/>
      <c r="CW42" s="625"/>
      <c r="CX42" s="625"/>
      <c r="CY42" s="626"/>
      <c r="CZ42" s="615">
        <v>11.7</v>
      </c>
      <c r="DA42" s="627"/>
      <c r="DB42" s="627"/>
      <c r="DC42" s="628"/>
      <c r="DD42" s="618">
        <v>142051</v>
      </c>
      <c r="DE42" s="625"/>
      <c r="DF42" s="625"/>
      <c r="DG42" s="625"/>
      <c r="DH42" s="625"/>
      <c r="DI42" s="625"/>
      <c r="DJ42" s="625"/>
      <c r="DK42" s="626"/>
      <c r="DL42" s="619"/>
      <c r="DM42" s="620"/>
      <c r="DN42" s="620"/>
      <c r="DO42" s="620"/>
      <c r="DP42" s="620"/>
      <c r="DQ42" s="620"/>
      <c r="DR42" s="620"/>
      <c r="DS42" s="620"/>
      <c r="DT42" s="620"/>
      <c r="DU42" s="620"/>
      <c r="DV42" s="621"/>
      <c r="DW42" s="622"/>
      <c r="DX42" s="623"/>
      <c r="DY42" s="623"/>
      <c r="DZ42" s="623"/>
      <c r="EA42" s="623"/>
      <c r="EB42" s="623"/>
      <c r="EC42" s="624"/>
    </row>
    <row r="43" spans="2:133" ht="11.25" customHeight="1" x14ac:dyDescent="0.2">
      <c r="B43" s="230" t="s">
        <v>346</v>
      </c>
      <c r="CD43" s="609" t="s">
        <v>347</v>
      </c>
      <c r="CE43" s="610"/>
      <c r="CF43" s="610"/>
      <c r="CG43" s="610"/>
      <c r="CH43" s="610"/>
      <c r="CI43" s="610"/>
      <c r="CJ43" s="610"/>
      <c r="CK43" s="610"/>
      <c r="CL43" s="610"/>
      <c r="CM43" s="610"/>
      <c r="CN43" s="610"/>
      <c r="CO43" s="610"/>
      <c r="CP43" s="610"/>
      <c r="CQ43" s="611"/>
      <c r="CR43" s="612">
        <v>35998</v>
      </c>
      <c r="CS43" s="625"/>
      <c r="CT43" s="625"/>
      <c r="CU43" s="625"/>
      <c r="CV43" s="625"/>
      <c r="CW43" s="625"/>
      <c r="CX43" s="625"/>
      <c r="CY43" s="626"/>
      <c r="CZ43" s="615">
        <v>0.6</v>
      </c>
      <c r="DA43" s="627"/>
      <c r="DB43" s="627"/>
      <c r="DC43" s="628"/>
      <c r="DD43" s="618">
        <v>33251</v>
      </c>
      <c r="DE43" s="625"/>
      <c r="DF43" s="625"/>
      <c r="DG43" s="625"/>
      <c r="DH43" s="625"/>
      <c r="DI43" s="625"/>
      <c r="DJ43" s="625"/>
      <c r="DK43" s="626"/>
      <c r="DL43" s="619"/>
      <c r="DM43" s="620"/>
      <c r="DN43" s="620"/>
      <c r="DO43" s="620"/>
      <c r="DP43" s="620"/>
      <c r="DQ43" s="620"/>
      <c r="DR43" s="620"/>
      <c r="DS43" s="620"/>
      <c r="DT43" s="620"/>
      <c r="DU43" s="620"/>
      <c r="DV43" s="621"/>
      <c r="DW43" s="622"/>
      <c r="DX43" s="623"/>
      <c r="DY43" s="623"/>
      <c r="DZ43" s="623"/>
      <c r="EA43" s="623"/>
      <c r="EB43" s="623"/>
      <c r="EC43" s="624"/>
    </row>
    <row r="44" spans="2:133" ht="11.25" customHeight="1" x14ac:dyDescent="0.2">
      <c r="B44" s="629" t="s">
        <v>348</v>
      </c>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c r="AN44" s="629"/>
      <c r="AO44" s="629"/>
      <c r="AP44" s="629"/>
      <c r="AQ44" s="629"/>
      <c r="AR44" s="629"/>
      <c r="AS44" s="629"/>
      <c r="AT44" s="629"/>
      <c r="AU44" s="629"/>
      <c r="AV44" s="629"/>
      <c r="AW44" s="629"/>
      <c r="AX44" s="629"/>
      <c r="AY44" s="629"/>
      <c r="AZ44" s="629"/>
      <c r="BA44" s="629"/>
      <c r="BB44" s="629"/>
      <c r="BC44" s="629"/>
      <c r="BD44" s="629"/>
      <c r="BE44" s="629"/>
      <c r="BF44" s="629"/>
      <c r="BG44" s="629"/>
      <c r="BH44" s="629"/>
      <c r="BI44" s="629"/>
      <c r="BJ44" s="629"/>
      <c r="BK44" s="629"/>
      <c r="BL44" s="629"/>
      <c r="BM44" s="629"/>
      <c r="BN44" s="629"/>
      <c r="BO44" s="629"/>
      <c r="BP44" s="629"/>
      <c r="BQ44" s="629"/>
      <c r="BR44" s="629"/>
      <c r="BS44" s="629"/>
      <c r="BT44" s="629"/>
      <c r="BU44" s="629"/>
      <c r="BV44" s="629"/>
      <c r="BW44" s="629"/>
      <c r="BX44" s="629"/>
      <c r="BY44" s="629"/>
      <c r="BZ44" s="629"/>
      <c r="CA44" s="629"/>
      <c r="CB44" s="629"/>
      <c r="CC44" s="630"/>
      <c r="CD44" s="631" t="s">
        <v>296</v>
      </c>
      <c r="CE44" s="632"/>
      <c r="CF44" s="609" t="s">
        <v>349</v>
      </c>
      <c r="CG44" s="610"/>
      <c r="CH44" s="610"/>
      <c r="CI44" s="610"/>
      <c r="CJ44" s="610"/>
      <c r="CK44" s="610"/>
      <c r="CL44" s="610"/>
      <c r="CM44" s="610"/>
      <c r="CN44" s="610"/>
      <c r="CO44" s="610"/>
      <c r="CP44" s="610"/>
      <c r="CQ44" s="611"/>
      <c r="CR44" s="612">
        <v>701545</v>
      </c>
      <c r="CS44" s="613"/>
      <c r="CT44" s="613"/>
      <c r="CU44" s="613"/>
      <c r="CV44" s="613"/>
      <c r="CW44" s="613"/>
      <c r="CX44" s="613"/>
      <c r="CY44" s="614"/>
      <c r="CZ44" s="615">
        <v>11.6</v>
      </c>
      <c r="DA44" s="616"/>
      <c r="DB44" s="616"/>
      <c r="DC44" s="617"/>
      <c r="DD44" s="618">
        <v>141951</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x14ac:dyDescent="0.2">
      <c r="B45" s="629" t="s">
        <v>350</v>
      </c>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c r="AN45" s="629"/>
      <c r="AO45" s="629"/>
      <c r="AP45" s="629"/>
      <c r="AQ45" s="629"/>
      <c r="AR45" s="629"/>
      <c r="AS45" s="629"/>
      <c r="AT45" s="629"/>
      <c r="AU45" s="629"/>
      <c r="AV45" s="629"/>
      <c r="AW45" s="629"/>
      <c r="AX45" s="629"/>
      <c r="AY45" s="629"/>
      <c r="AZ45" s="629"/>
      <c r="BA45" s="629"/>
      <c r="BB45" s="629"/>
      <c r="BC45" s="629"/>
      <c r="BD45" s="629"/>
      <c r="BE45" s="629"/>
      <c r="BF45" s="629"/>
      <c r="BG45" s="629"/>
      <c r="BH45" s="629"/>
      <c r="BI45" s="629"/>
      <c r="BJ45" s="629"/>
      <c r="BK45" s="629"/>
      <c r="BL45" s="629"/>
      <c r="BM45" s="629"/>
      <c r="BN45" s="629"/>
      <c r="BO45" s="629"/>
      <c r="BP45" s="629"/>
      <c r="BQ45" s="629"/>
      <c r="BR45" s="629"/>
      <c r="BS45" s="629"/>
      <c r="BT45" s="629"/>
      <c r="BU45" s="629"/>
      <c r="BV45" s="629"/>
      <c r="BW45" s="629"/>
      <c r="BX45" s="629"/>
      <c r="BY45" s="629"/>
      <c r="BZ45" s="629"/>
      <c r="CA45" s="629"/>
      <c r="CB45" s="629"/>
      <c r="CC45" s="630"/>
      <c r="CD45" s="633"/>
      <c r="CE45" s="634"/>
      <c r="CF45" s="609" t="s">
        <v>351</v>
      </c>
      <c r="CG45" s="610"/>
      <c r="CH45" s="610"/>
      <c r="CI45" s="610"/>
      <c r="CJ45" s="610"/>
      <c r="CK45" s="610"/>
      <c r="CL45" s="610"/>
      <c r="CM45" s="610"/>
      <c r="CN45" s="610"/>
      <c r="CO45" s="610"/>
      <c r="CP45" s="610"/>
      <c r="CQ45" s="611"/>
      <c r="CR45" s="612">
        <v>80444</v>
      </c>
      <c r="CS45" s="625"/>
      <c r="CT45" s="625"/>
      <c r="CU45" s="625"/>
      <c r="CV45" s="625"/>
      <c r="CW45" s="625"/>
      <c r="CX45" s="625"/>
      <c r="CY45" s="626"/>
      <c r="CZ45" s="615">
        <v>1.3</v>
      </c>
      <c r="DA45" s="627"/>
      <c r="DB45" s="627"/>
      <c r="DC45" s="628"/>
      <c r="DD45" s="618">
        <v>21386</v>
      </c>
      <c r="DE45" s="625"/>
      <c r="DF45" s="625"/>
      <c r="DG45" s="625"/>
      <c r="DH45" s="625"/>
      <c r="DI45" s="625"/>
      <c r="DJ45" s="625"/>
      <c r="DK45" s="626"/>
      <c r="DL45" s="619"/>
      <c r="DM45" s="620"/>
      <c r="DN45" s="620"/>
      <c r="DO45" s="620"/>
      <c r="DP45" s="620"/>
      <c r="DQ45" s="620"/>
      <c r="DR45" s="620"/>
      <c r="DS45" s="620"/>
      <c r="DT45" s="620"/>
      <c r="DU45" s="620"/>
      <c r="DV45" s="621"/>
      <c r="DW45" s="622"/>
      <c r="DX45" s="623"/>
      <c r="DY45" s="623"/>
      <c r="DZ45" s="623"/>
      <c r="EA45" s="623"/>
      <c r="EB45" s="623"/>
      <c r="EC45" s="624"/>
    </row>
    <row r="46" spans="2:133" ht="11.25" customHeight="1" x14ac:dyDescent="0.2">
      <c r="B46" s="231"/>
      <c r="CD46" s="633"/>
      <c r="CE46" s="634"/>
      <c r="CF46" s="609" t="s">
        <v>352</v>
      </c>
      <c r="CG46" s="610"/>
      <c r="CH46" s="610"/>
      <c r="CI46" s="610"/>
      <c r="CJ46" s="610"/>
      <c r="CK46" s="610"/>
      <c r="CL46" s="610"/>
      <c r="CM46" s="610"/>
      <c r="CN46" s="610"/>
      <c r="CO46" s="610"/>
      <c r="CP46" s="610"/>
      <c r="CQ46" s="611"/>
      <c r="CR46" s="612">
        <v>621101</v>
      </c>
      <c r="CS46" s="613"/>
      <c r="CT46" s="613"/>
      <c r="CU46" s="613"/>
      <c r="CV46" s="613"/>
      <c r="CW46" s="613"/>
      <c r="CX46" s="613"/>
      <c r="CY46" s="614"/>
      <c r="CZ46" s="615">
        <v>10.3</v>
      </c>
      <c r="DA46" s="616"/>
      <c r="DB46" s="616"/>
      <c r="DC46" s="617"/>
      <c r="DD46" s="618">
        <v>120565</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x14ac:dyDescent="0.2">
      <c r="B47" s="231"/>
      <c r="CD47" s="633"/>
      <c r="CE47" s="634"/>
      <c r="CF47" s="609" t="s">
        <v>353</v>
      </c>
      <c r="CG47" s="610"/>
      <c r="CH47" s="610"/>
      <c r="CI47" s="610"/>
      <c r="CJ47" s="610"/>
      <c r="CK47" s="610"/>
      <c r="CL47" s="610"/>
      <c r="CM47" s="610"/>
      <c r="CN47" s="610"/>
      <c r="CO47" s="610"/>
      <c r="CP47" s="610"/>
      <c r="CQ47" s="611"/>
      <c r="CR47" s="612">
        <v>7405</v>
      </c>
      <c r="CS47" s="625"/>
      <c r="CT47" s="625"/>
      <c r="CU47" s="625"/>
      <c r="CV47" s="625"/>
      <c r="CW47" s="625"/>
      <c r="CX47" s="625"/>
      <c r="CY47" s="626"/>
      <c r="CZ47" s="615">
        <v>0.1</v>
      </c>
      <c r="DA47" s="627"/>
      <c r="DB47" s="627"/>
      <c r="DC47" s="628"/>
      <c r="DD47" s="618">
        <v>100</v>
      </c>
      <c r="DE47" s="625"/>
      <c r="DF47" s="625"/>
      <c r="DG47" s="625"/>
      <c r="DH47" s="625"/>
      <c r="DI47" s="625"/>
      <c r="DJ47" s="625"/>
      <c r="DK47" s="626"/>
      <c r="DL47" s="619"/>
      <c r="DM47" s="620"/>
      <c r="DN47" s="620"/>
      <c r="DO47" s="620"/>
      <c r="DP47" s="620"/>
      <c r="DQ47" s="620"/>
      <c r="DR47" s="620"/>
      <c r="DS47" s="620"/>
      <c r="DT47" s="620"/>
      <c r="DU47" s="620"/>
      <c r="DV47" s="621"/>
      <c r="DW47" s="622"/>
      <c r="DX47" s="623"/>
      <c r="DY47" s="623"/>
      <c r="DZ47" s="623"/>
      <c r="EA47" s="623"/>
      <c r="EB47" s="623"/>
      <c r="EC47" s="624"/>
    </row>
    <row r="48" spans="2:133" ht="10.8" x14ac:dyDescent="0.2">
      <c r="B48" s="231"/>
      <c r="CD48" s="635"/>
      <c r="CE48" s="636"/>
      <c r="CF48" s="609" t="s">
        <v>354</v>
      </c>
      <c r="CG48" s="610"/>
      <c r="CH48" s="610"/>
      <c r="CI48" s="610"/>
      <c r="CJ48" s="610"/>
      <c r="CK48" s="610"/>
      <c r="CL48" s="610"/>
      <c r="CM48" s="610"/>
      <c r="CN48" s="610"/>
      <c r="CO48" s="610"/>
      <c r="CP48" s="610"/>
      <c r="CQ48" s="611"/>
      <c r="CR48" s="612" t="s">
        <v>126</v>
      </c>
      <c r="CS48" s="613"/>
      <c r="CT48" s="613"/>
      <c r="CU48" s="613"/>
      <c r="CV48" s="613"/>
      <c r="CW48" s="613"/>
      <c r="CX48" s="613"/>
      <c r="CY48" s="614"/>
      <c r="CZ48" s="615" t="s">
        <v>126</v>
      </c>
      <c r="DA48" s="616"/>
      <c r="DB48" s="616"/>
      <c r="DC48" s="617"/>
      <c r="DD48" s="618" t="s">
        <v>126</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2:133" ht="11.25" customHeight="1" x14ac:dyDescent="0.2">
      <c r="B49" s="231"/>
      <c r="CD49" s="593" t="s">
        <v>355</v>
      </c>
      <c r="CE49" s="594"/>
      <c r="CF49" s="594"/>
      <c r="CG49" s="594"/>
      <c r="CH49" s="594"/>
      <c r="CI49" s="594"/>
      <c r="CJ49" s="594"/>
      <c r="CK49" s="594"/>
      <c r="CL49" s="594"/>
      <c r="CM49" s="594"/>
      <c r="CN49" s="594"/>
      <c r="CO49" s="594"/>
      <c r="CP49" s="594"/>
      <c r="CQ49" s="595"/>
      <c r="CR49" s="596">
        <v>6036905</v>
      </c>
      <c r="CS49" s="597"/>
      <c r="CT49" s="597"/>
      <c r="CU49" s="597"/>
      <c r="CV49" s="597"/>
      <c r="CW49" s="597"/>
      <c r="CX49" s="597"/>
      <c r="CY49" s="598"/>
      <c r="CZ49" s="599">
        <v>100</v>
      </c>
      <c r="DA49" s="600"/>
      <c r="DB49" s="600"/>
      <c r="DC49" s="601"/>
      <c r="DD49" s="602">
        <v>4453658</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sheetData>
  <sheetProtection algorithmName="SHA-512" hashValue="BzbJnax320gDn2MamDfyAaDpaXBCeWybzWYx5ehI/YtLLfF20OySXIwmKlC9tjKpE/I4BzSpIqxVKdpE3Zuetg==" saltValue="OnORerp+aBCZUgRZZDs3H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DCDFD-56D2-462E-8193-FE9DC38199FF}">
  <sheetPr>
    <pageSetUpPr fitToPage="1"/>
  </sheetPr>
  <dimension ref="A1:EA135"/>
  <sheetViews>
    <sheetView zoomScaleNormal="100" zoomScaleSheetLayoutView="70" workbookViewId="0"/>
  </sheetViews>
  <sheetFormatPr defaultColWidth="0" defaultRowHeight="13.2" zeroHeight="1" x14ac:dyDescent="0.2"/>
  <cols>
    <col min="1" max="130" width="2.77734375" style="145" customWidth="1"/>
    <col min="131" max="131" width="1.6640625" style="145" customWidth="1"/>
    <col min="132" max="16384" width="9" style="145" hidden="1"/>
  </cols>
  <sheetData>
    <row r="1" spans="1:131" ht="11.25" customHeight="1" thickBot="1" x14ac:dyDescent="0.25">
      <c r="A1" s="141"/>
      <c r="B1" s="141"/>
      <c r="C1" s="141"/>
      <c r="D1" s="141"/>
      <c r="E1" s="141"/>
      <c r="F1" s="141"/>
      <c r="G1" s="141"/>
      <c r="H1" s="141"/>
      <c r="I1" s="141"/>
      <c r="J1" s="141"/>
      <c r="K1" s="141"/>
      <c r="L1" s="141"/>
      <c r="M1" s="141"/>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c r="BG1" s="142"/>
      <c r="BH1" s="142"/>
      <c r="BI1" s="142"/>
      <c r="BJ1" s="142"/>
      <c r="BK1" s="142"/>
      <c r="BL1" s="142"/>
      <c r="BM1" s="142"/>
      <c r="BN1" s="142"/>
      <c r="BO1" s="142"/>
      <c r="BP1" s="142"/>
      <c r="BQ1" s="142"/>
      <c r="BR1" s="142"/>
      <c r="BS1" s="142"/>
      <c r="BT1" s="142"/>
      <c r="BU1" s="142"/>
      <c r="BV1" s="142"/>
      <c r="BW1" s="142"/>
      <c r="BX1" s="142"/>
      <c r="BY1" s="142"/>
      <c r="BZ1" s="142"/>
      <c r="CA1" s="142"/>
      <c r="CB1" s="142"/>
      <c r="CC1" s="142"/>
      <c r="CD1" s="142"/>
      <c r="CE1" s="142"/>
      <c r="CF1" s="142"/>
      <c r="CG1" s="142"/>
      <c r="CH1" s="142"/>
      <c r="CI1" s="142"/>
      <c r="CJ1" s="142"/>
      <c r="CK1" s="142"/>
      <c r="CL1" s="142"/>
      <c r="CM1" s="142"/>
      <c r="CN1" s="142"/>
      <c r="CO1" s="142"/>
      <c r="CP1" s="142"/>
      <c r="CQ1" s="142"/>
      <c r="CR1" s="142"/>
      <c r="CS1" s="142"/>
      <c r="CT1" s="142"/>
      <c r="CU1" s="142"/>
      <c r="CV1" s="142"/>
      <c r="CW1" s="142"/>
      <c r="CX1" s="142"/>
      <c r="CY1" s="142"/>
      <c r="CZ1" s="142"/>
      <c r="DA1" s="142"/>
      <c r="DB1" s="142"/>
      <c r="DC1" s="142"/>
      <c r="DD1" s="142"/>
      <c r="DE1" s="142"/>
      <c r="DF1" s="142"/>
      <c r="DG1" s="142"/>
      <c r="DH1" s="142"/>
      <c r="DI1" s="142"/>
      <c r="DJ1" s="142"/>
      <c r="DK1" s="142"/>
      <c r="DL1" s="142"/>
      <c r="DM1" s="142"/>
      <c r="DN1" s="142"/>
      <c r="DO1" s="142"/>
      <c r="DP1" s="142"/>
      <c r="DQ1" s="143"/>
      <c r="DR1" s="143"/>
      <c r="DS1" s="143"/>
      <c r="DT1" s="143"/>
      <c r="DU1" s="143"/>
      <c r="DV1" s="143"/>
      <c r="DW1" s="143"/>
      <c r="DX1" s="143"/>
      <c r="DY1" s="143"/>
      <c r="DZ1" s="143"/>
      <c r="EA1" s="144"/>
    </row>
    <row r="2" spans="1:131" ht="26.25" customHeight="1" thickBot="1" x14ac:dyDescent="0.25">
      <c r="A2" s="1081" t="s">
        <v>356</v>
      </c>
      <c r="B2" s="1081"/>
      <c r="C2" s="1081"/>
      <c r="D2" s="1081"/>
      <c r="E2" s="1081"/>
      <c r="F2" s="1081"/>
      <c r="G2" s="1081"/>
      <c r="H2" s="1081"/>
      <c r="I2" s="1081"/>
      <c r="J2" s="1081"/>
      <c r="K2" s="1081"/>
      <c r="L2" s="1081"/>
      <c r="M2" s="1081"/>
      <c r="N2" s="1081"/>
      <c r="O2" s="1081"/>
      <c r="P2" s="1081"/>
      <c r="Q2" s="1081"/>
      <c r="R2" s="1081"/>
      <c r="S2" s="1081"/>
      <c r="T2" s="1081"/>
      <c r="U2" s="1081"/>
      <c r="V2" s="1081"/>
      <c r="W2" s="1081"/>
      <c r="X2" s="1081"/>
      <c r="Y2" s="1081"/>
      <c r="Z2" s="1081"/>
      <c r="AA2" s="1081"/>
      <c r="AB2" s="1081"/>
      <c r="AC2" s="1081"/>
      <c r="AD2" s="1081"/>
      <c r="AE2" s="1081"/>
      <c r="AF2" s="1081"/>
      <c r="AG2" s="1081"/>
      <c r="AH2" s="1081"/>
      <c r="AI2" s="1081"/>
      <c r="AJ2" s="1081"/>
      <c r="AK2" s="1081"/>
      <c r="AL2" s="1081"/>
      <c r="AM2" s="1081"/>
      <c r="AN2" s="1081"/>
      <c r="AO2" s="1081"/>
      <c r="AP2" s="1081"/>
      <c r="AQ2" s="1081"/>
      <c r="AR2" s="1081"/>
      <c r="AS2" s="1081"/>
      <c r="AT2" s="1081"/>
      <c r="AU2" s="1081"/>
      <c r="AV2" s="1081"/>
      <c r="AW2" s="1081"/>
      <c r="AX2" s="1081"/>
      <c r="AY2" s="1081"/>
      <c r="AZ2" s="1081"/>
      <c r="BA2" s="1081"/>
      <c r="BB2" s="1081"/>
      <c r="BC2" s="1081"/>
      <c r="BD2" s="1081"/>
      <c r="BE2" s="1081"/>
      <c r="BF2" s="1081"/>
      <c r="BG2" s="1081"/>
      <c r="BH2" s="1081"/>
      <c r="BI2" s="1081"/>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082" t="s">
        <v>357</v>
      </c>
      <c r="DK2" s="1083"/>
      <c r="DL2" s="1083"/>
      <c r="DM2" s="1083"/>
      <c r="DN2" s="1083"/>
      <c r="DO2" s="1084"/>
      <c r="DP2" s="142"/>
      <c r="DQ2" s="1082" t="s">
        <v>358</v>
      </c>
      <c r="DR2" s="1083"/>
      <c r="DS2" s="1083"/>
      <c r="DT2" s="1083"/>
      <c r="DU2" s="1083"/>
      <c r="DV2" s="1083"/>
      <c r="DW2" s="1083"/>
      <c r="DX2" s="1083"/>
      <c r="DY2" s="1083"/>
      <c r="DZ2" s="1084"/>
      <c r="EA2" s="144"/>
    </row>
    <row r="3" spans="1:131" ht="11.25" customHeight="1" x14ac:dyDescent="0.2">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4"/>
    </row>
    <row r="4" spans="1:131" s="148" customFormat="1" ht="26.25" customHeight="1" thickBot="1" x14ac:dyDescent="0.25">
      <c r="A4" s="1050" t="s">
        <v>359</v>
      </c>
      <c r="B4" s="1050"/>
      <c r="C4" s="1050"/>
      <c r="D4" s="1050"/>
      <c r="E4" s="1050"/>
      <c r="F4" s="1050"/>
      <c r="G4" s="1050"/>
      <c r="H4" s="1050"/>
      <c r="I4" s="1050"/>
      <c r="J4" s="1050"/>
      <c r="K4" s="1050"/>
      <c r="L4" s="1050"/>
      <c r="M4" s="1050"/>
      <c r="N4" s="1050"/>
      <c r="O4" s="1050"/>
      <c r="P4" s="1050"/>
      <c r="Q4" s="1050"/>
      <c r="R4" s="1050"/>
      <c r="S4" s="1050"/>
      <c r="T4" s="1050"/>
      <c r="U4" s="1050"/>
      <c r="V4" s="1050"/>
      <c r="W4" s="1050"/>
      <c r="X4" s="1050"/>
      <c r="Y4" s="1050"/>
      <c r="Z4" s="1050"/>
      <c r="AA4" s="1050"/>
      <c r="AB4" s="1050"/>
      <c r="AC4" s="1050"/>
      <c r="AD4" s="1050"/>
      <c r="AE4" s="1050"/>
      <c r="AF4" s="1050"/>
      <c r="AG4" s="1050"/>
      <c r="AH4" s="1050"/>
      <c r="AI4" s="1050"/>
      <c r="AJ4" s="1050"/>
      <c r="AK4" s="1050"/>
      <c r="AL4" s="1050"/>
      <c r="AM4" s="1050"/>
      <c r="AN4" s="1050"/>
      <c r="AO4" s="1050"/>
      <c r="AP4" s="1050"/>
      <c r="AQ4" s="1050"/>
      <c r="AR4" s="1050"/>
      <c r="AS4" s="1050"/>
      <c r="AT4" s="1050"/>
      <c r="AU4" s="1050"/>
      <c r="AV4" s="1050"/>
      <c r="AW4" s="1050"/>
      <c r="AX4" s="1050"/>
      <c r="AY4" s="1050"/>
      <c r="AZ4" s="237"/>
      <c r="BA4" s="237"/>
      <c r="BB4" s="237"/>
      <c r="BC4" s="237"/>
      <c r="BD4" s="237"/>
      <c r="BE4" s="146"/>
      <c r="BF4" s="146"/>
      <c r="BG4" s="146"/>
      <c r="BH4" s="146"/>
      <c r="BI4" s="146"/>
      <c r="BJ4" s="146"/>
      <c r="BK4" s="146"/>
      <c r="BL4" s="146"/>
      <c r="BM4" s="146"/>
      <c r="BN4" s="146"/>
      <c r="BO4" s="146"/>
      <c r="BP4" s="146"/>
      <c r="BQ4" s="721" t="s">
        <v>360</v>
      </c>
      <c r="BR4" s="721"/>
      <c r="BS4" s="721"/>
      <c r="BT4" s="721"/>
      <c r="BU4" s="721"/>
      <c r="BV4" s="721"/>
      <c r="BW4" s="721"/>
      <c r="BX4" s="721"/>
      <c r="BY4" s="721"/>
      <c r="BZ4" s="721"/>
      <c r="CA4" s="721"/>
      <c r="CB4" s="721"/>
      <c r="CC4" s="721"/>
      <c r="CD4" s="721"/>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147"/>
    </row>
    <row r="5" spans="1:131" s="148" customFormat="1" ht="26.25" customHeight="1" x14ac:dyDescent="0.2">
      <c r="A5" s="988" t="s">
        <v>361</v>
      </c>
      <c r="B5" s="989"/>
      <c r="C5" s="989"/>
      <c r="D5" s="989"/>
      <c r="E5" s="989"/>
      <c r="F5" s="989"/>
      <c r="G5" s="989"/>
      <c r="H5" s="989"/>
      <c r="I5" s="989"/>
      <c r="J5" s="989"/>
      <c r="K5" s="989"/>
      <c r="L5" s="989"/>
      <c r="M5" s="989"/>
      <c r="N5" s="989"/>
      <c r="O5" s="989"/>
      <c r="P5" s="990"/>
      <c r="Q5" s="994" t="s">
        <v>362</v>
      </c>
      <c r="R5" s="995"/>
      <c r="S5" s="995"/>
      <c r="T5" s="995"/>
      <c r="U5" s="996"/>
      <c r="V5" s="994" t="s">
        <v>363</v>
      </c>
      <c r="W5" s="995"/>
      <c r="X5" s="995"/>
      <c r="Y5" s="995"/>
      <c r="Z5" s="996"/>
      <c r="AA5" s="994" t="s">
        <v>364</v>
      </c>
      <c r="AB5" s="995"/>
      <c r="AC5" s="995"/>
      <c r="AD5" s="995"/>
      <c r="AE5" s="995"/>
      <c r="AF5" s="1085" t="s">
        <v>365</v>
      </c>
      <c r="AG5" s="995"/>
      <c r="AH5" s="995"/>
      <c r="AI5" s="995"/>
      <c r="AJ5" s="1008"/>
      <c r="AK5" s="995" t="s">
        <v>366</v>
      </c>
      <c r="AL5" s="995"/>
      <c r="AM5" s="995"/>
      <c r="AN5" s="995"/>
      <c r="AO5" s="996"/>
      <c r="AP5" s="994" t="s">
        <v>367</v>
      </c>
      <c r="AQ5" s="995"/>
      <c r="AR5" s="995"/>
      <c r="AS5" s="995"/>
      <c r="AT5" s="996"/>
      <c r="AU5" s="994" t="s">
        <v>368</v>
      </c>
      <c r="AV5" s="995"/>
      <c r="AW5" s="995"/>
      <c r="AX5" s="995"/>
      <c r="AY5" s="1008"/>
      <c r="AZ5" s="237"/>
      <c r="BA5" s="237"/>
      <c r="BB5" s="237"/>
      <c r="BC5" s="237"/>
      <c r="BD5" s="237"/>
      <c r="BE5" s="146"/>
      <c r="BF5" s="146"/>
      <c r="BG5" s="146"/>
      <c r="BH5" s="146"/>
      <c r="BI5" s="146"/>
      <c r="BJ5" s="146"/>
      <c r="BK5" s="146"/>
      <c r="BL5" s="146"/>
      <c r="BM5" s="146"/>
      <c r="BN5" s="146"/>
      <c r="BO5" s="146"/>
      <c r="BP5" s="146"/>
      <c r="BQ5" s="988" t="s">
        <v>369</v>
      </c>
      <c r="BR5" s="989"/>
      <c r="BS5" s="989"/>
      <c r="BT5" s="989"/>
      <c r="BU5" s="989"/>
      <c r="BV5" s="989"/>
      <c r="BW5" s="989"/>
      <c r="BX5" s="989"/>
      <c r="BY5" s="989"/>
      <c r="BZ5" s="989"/>
      <c r="CA5" s="989"/>
      <c r="CB5" s="989"/>
      <c r="CC5" s="989"/>
      <c r="CD5" s="989"/>
      <c r="CE5" s="989"/>
      <c r="CF5" s="989"/>
      <c r="CG5" s="990"/>
      <c r="CH5" s="994" t="s">
        <v>370</v>
      </c>
      <c r="CI5" s="995"/>
      <c r="CJ5" s="995"/>
      <c r="CK5" s="995"/>
      <c r="CL5" s="996"/>
      <c r="CM5" s="994" t="s">
        <v>371</v>
      </c>
      <c r="CN5" s="995"/>
      <c r="CO5" s="995"/>
      <c r="CP5" s="995"/>
      <c r="CQ5" s="996"/>
      <c r="CR5" s="994" t="s">
        <v>372</v>
      </c>
      <c r="CS5" s="995"/>
      <c r="CT5" s="995"/>
      <c r="CU5" s="995"/>
      <c r="CV5" s="996"/>
      <c r="CW5" s="994" t="s">
        <v>373</v>
      </c>
      <c r="CX5" s="995"/>
      <c r="CY5" s="995"/>
      <c r="CZ5" s="995"/>
      <c r="DA5" s="996"/>
      <c r="DB5" s="994" t="s">
        <v>374</v>
      </c>
      <c r="DC5" s="995"/>
      <c r="DD5" s="995"/>
      <c r="DE5" s="995"/>
      <c r="DF5" s="996"/>
      <c r="DG5" s="1075" t="s">
        <v>375</v>
      </c>
      <c r="DH5" s="1076"/>
      <c r="DI5" s="1076"/>
      <c r="DJ5" s="1076"/>
      <c r="DK5" s="1077"/>
      <c r="DL5" s="1075" t="s">
        <v>376</v>
      </c>
      <c r="DM5" s="1076"/>
      <c r="DN5" s="1076"/>
      <c r="DO5" s="1076"/>
      <c r="DP5" s="1077"/>
      <c r="DQ5" s="994" t="s">
        <v>377</v>
      </c>
      <c r="DR5" s="995"/>
      <c r="DS5" s="995"/>
      <c r="DT5" s="995"/>
      <c r="DU5" s="996"/>
      <c r="DV5" s="994" t="s">
        <v>368</v>
      </c>
      <c r="DW5" s="995"/>
      <c r="DX5" s="995"/>
      <c r="DY5" s="995"/>
      <c r="DZ5" s="1008"/>
      <c r="EA5" s="147"/>
    </row>
    <row r="6" spans="1:131" s="148" customFormat="1" ht="26.25" customHeight="1" thickBot="1" x14ac:dyDescent="0.25">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086"/>
      <c r="AG6" s="998"/>
      <c r="AH6" s="998"/>
      <c r="AI6" s="998"/>
      <c r="AJ6" s="1009"/>
      <c r="AK6" s="998"/>
      <c r="AL6" s="998"/>
      <c r="AM6" s="998"/>
      <c r="AN6" s="998"/>
      <c r="AO6" s="999"/>
      <c r="AP6" s="997"/>
      <c r="AQ6" s="998"/>
      <c r="AR6" s="998"/>
      <c r="AS6" s="998"/>
      <c r="AT6" s="999"/>
      <c r="AU6" s="997"/>
      <c r="AV6" s="998"/>
      <c r="AW6" s="998"/>
      <c r="AX6" s="998"/>
      <c r="AY6" s="1009"/>
      <c r="AZ6" s="237"/>
      <c r="BA6" s="237"/>
      <c r="BB6" s="237"/>
      <c r="BC6" s="237"/>
      <c r="BD6" s="237"/>
      <c r="BE6" s="146"/>
      <c r="BF6" s="146"/>
      <c r="BG6" s="146"/>
      <c r="BH6" s="146"/>
      <c r="BI6" s="146"/>
      <c r="BJ6" s="146"/>
      <c r="BK6" s="146"/>
      <c r="BL6" s="146"/>
      <c r="BM6" s="146"/>
      <c r="BN6" s="146"/>
      <c r="BO6" s="146"/>
      <c r="BP6" s="146"/>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78"/>
      <c r="DH6" s="1079"/>
      <c r="DI6" s="1079"/>
      <c r="DJ6" s="1079"/>
      <c r="DK6" s="1080"/>
      <c r="DL6" s="1078"/>
      <c r="DM6" s="1079"/>
      <c r="DN6" s="1079"/>
      <c r="DO6" s="1079"/>
      <c r="DP6" s="1080"/>
      <c r="DQ6" s="997"/>
      <c r="DR6" s="998"/>
      <c r="DS6" s="998"/>
      <c r="DT6" s="998"/>
      <c r="DU6" s="999"/>
      <c r="DV6" s="997"/>
      <c r="DW6" s="998"/>
      <c r="DX6" s="998"/>
      <c r="DY6" s="998"/>
      <c r="DZ6" s="1009"/>
      <c r="EA6" s="147"/>
    </row>
    <row r="7" spans="1:131" s="148" customFormat="1" ht="26.25" customHeight="1" thickTop="1" x14ac:dyDescent="0.2">
      <c r="A7" s="149">
        <v>1</v>
      </c>
      <c r="B7" s="1038" t="s">
        <v>378</v>
      </c>
      <c r="C7" s="1039"/>
      <c r="D7" s="1039"/>
      <c r="E7" s="1039"/>
      <c r="F7" s="1039"/>
      <c r="G7" s="1039"/>
      <c r="H7" s="1039"/>
      <c r="I7" s="1039"/>
      <c r="J7" s="1039"/>
      <c r="K7" s="1039"/>
      <c r="L7" s="1039"/>
      <c r="M7" s="1039"/>
      <c r="N7" s="1039"/>
      <c r="O7" s="1039"/>
      <c r="P7" s="1040"/>
      <c r="Q7" s="1093">
        <v>6260</v>
      </c>
      <c r="R7" s="1094"/>
      <c r="S7" s="1094"/>
      <c r="T7" s="1094"/>
      <c r="U7" s="1094"/>
      <c r="V7" s="1094">
        <v>6046</v>
      </c>
      <c r="W7" s="1094"/>
      <c r="X7" s="1094"/>
      <c r="Y7" s="1094"/>
      <c r="Z7" s="1094"/>
      <c r="AA7" s="1094">
        <v>214</v>
      </c>
      <c r="AB7" s="1094"/>
      <c r="AC7" s="1094"/>
      <c r="AD7" s="1094"/>
      <c r="AE7" s="1095"/>
      <c r="AF7" s="1096">
        <v>213</v>
      </c>
      <c r="AG7" s="1097"/>
      <c r="AH7" s="1097"/>
      <c r="AI7" s="1097"/>
      <c r="AJ7" s="1098"/>
      <c r="AK7" s="1099">
        <v>94</v>
      </c>
      <c r="AL7" s="1100"/>
      <c r="AM7" s="1100"/>
      <c r="AN7" s="1100"/>
      <c r="AO7" s="1100"/>
      <c r="AP7" s="1100">
        <v>6953</v>
      </c>
      <c r="AQ7" s="1100"/>
      <c r="AR7" s="1100"/>
      <c r="AS7" s="1100"/>
      <c r="AT7" s="1100"/>
      <c r="AU7" s="1101"/>
      <c r="AV7" s="1101"/>
      <c r="AW7" s="1101"/>
      <c r="AX7" s="1101"/>
      <c r="AY7" s="1102"/>
      <c r="AZ7" s="237"/>
      <c r="BA7" s="237"/>
      <c r="BB7" s="237"/>
      <c r="BC7" s="237"/>
      <c r="BD7" s="237"/>
      <c r="BE7" s="146"/>
      <c r="BF7" s="146"/>
      <c r="BG7" s="146"/>
      <c r="BH7" s="146"/>
      <c r="BI7" s="146"/>
      <c r="BJ7" s="146"/>
      <c r="BK7" s="146"/>
      <c r="BL7" s="146"/>
      <c r="BM7" s="146"/>
      <c r="BN7" s="146"/>
      <c r="BO7" s="146"/>
      <c r="BP7" s="146"/>
      <c r="BQ7" s="149">
        <v>1</v>
      </c>
      <c r="BR7" s="150"/>
      <c r="BS7" s="1090" t="s">
        <v>555</v>
      </c>
      <c r="BT7" s="1091"/>
      <c r="BU7" s="1091"/>
      <c r="BV7" s="1091"/>
      <c r="BW7" s="1091"/>
      <c r="BX7" s="1091"/>
      <c r="BY7" s="1091"/>
      <c r="BZ7" s="1091"/>
      <c r="CA7" s="1091"/>
      <c r="CB7" s="1091"/>
      <c r="CC7" s="1091"/>
      <c r="CD7" s="1091"/>
      <c r="CE7" s="1091"/>
      <c r="CF7" s="1091"/>
      <c r="CG7" s="1103"/>
      <c r="CH7" s="1087">
        <v>-1</v>
      </c>
      <c r="CI7" s="1088"/>
      <c r="CJ7" s="1088"/>
      <c r="CK7" s="1088"/>
      <c r="CL7" s="1089"/>
      <c r="CM7" s="1087">
        <v>92</v>
      </c>
      <c r="CN7" s="1088"/>
      <c r="CO7" s="1088"/>
      <c r="CP7" s="1088"/>
      <c r="CQ7" s="1089"/>
      <c r="CR7" s="1087">
        <v>10</v>
      </c>
      <c r="CS7" s="1088"/>
      <c r="CT7" s="1088"/>
      <c r="CU7" s="1088"/>
      <c r="CV7" s="1089"/>
      <c r="CW7" s="1087">
        <v>0</v>
      </c>
      <c r="CX7" s="1088"/>
      <c r="CY7" s="1088"/>
      <c r="CZ7" s="1088"/>
      <c r="DA7" s="1089"/>
      <c r="DB7" s="1087" t="s">
        <v>556</v>
      </c>
      <c r="DC7" s="1088"/>
      <c r="DD7" s="1088"/>
      <c r="DE7" s="1088"/>
      <c r="DF7" s="1089"/>
      <c r="DG7" s="1087" t="s">
        <v>556</v>
      </c>
      <c r="DH7" s="1088"/>
      <c r="DI7" s="1088"/>
      <c r="DJ7" s="1088"/>
      <c r="DK7" s="1089"/>
      <c r="DL7" s="1087" t="s">
        <v>556</v>
      </c>
      <c r="DM7" s="1088"/>
      <c r="DN7" s="1088"/>
      <c r="DO7" s="1088"/>
      <c r="DP7" s="1089"/>
      <c r="DQ7" s="1087" t="s">
        <v>556</v>
      </c>
      <c r="DR7" s="1088"/>
      <c r="DS7" s="1088"/>
      <c r="DT7" s="1088"/>
      <c r="DU7" s="1089"/>
      <c r="DV7" s="1090"/>
      <c r="DW7" s="1091"/>
      <c r="DX7" s="1091"/>
      <c r="DY7" s="1091"/>
      <c r="DZ7" s="1092"/>
      <c r="EA7" s="147"/>
    </row>
    <row r="8" spans="1:131" s="148" customFormat="1" ht="26.25" customHeight="1" x14ac:dyDescent="0.2">
      <c r="A8" s="151">
        <v>2</v>
      </c>
      <c r="B8" s="1021"/>
      <c r="C8" s="1022"/>
      <c r="D8" s="1022"/>
      <c r="E8" s="1022"/>
      <c r="F8" s="1022"/>
      <c r="G8" s="1022"/>
      <c r="H8" s="1022"/>
      <c r="I8" s="1022"/>
      <c r="J8" s="1022"/>
      <c r="K8" s="1022"/>
      <c r="L8" s="1022"/>
      <c r="M8" s="1022"/>
      <c r="N8" s="1022"/>
      <c r="O8" s="1022"/>
      <c r="P8" s="1023"/>
      <c r="Q8" s="1029"/>
      <c r="R8" s="1030"/>
      <c r="S8" s="1030"/>
      <c r="T8" s="1030"/>
      <c r="U8" s="1030"/>
      <c r="V8" s="1030"/>
      <c r="W8" s="1030"/>
      <c r="X8" s="1030"/>
      <c r="Y8" s="1030"/>
      <c r="Z8" s="1030"/>
      <c r="AA8" s="1030"/>
      <c r="AB8" s="1030"/>
      <c r="AC8" s="1030"/>
      <c r="AD8" s="1030"/>
      <c r="AE8" s="1031"/>
      <c r="AF8" s="1026"/>
      <c r="AG8" s="1027"/>
      <c r="AH8" s="1027"/>
      <c r="AI8" s="1027"/>
      <c r="AJ8" s="1028"/>
      <c r="AK8" s="1071"/>
      <c r="AL8" s="1072"/>
      <c r="AM8" s="1072"/>
      <c r="AN8" s="1072"/>
      <c r="AO8" s="1072"/>
      <c r="AP8" s="1072"/>
      <c r="AQ8" s="1072"/>
      <c r="AR8" s="1072"/>
      <c r="AS8" s="1072"/>
      <c r="AT8" s="1072"/>
      <c r="AU8" s="1073"/>
      <c r="AV8" s="1073"/>
      <c r="AW8" s="1073"/>
      <c r="AX8" s="1073"/>
      <c r="AY8" s="1074"/>
      <c r="AZ8" s="237"/>
      <c r="BA8" s="237"/>
      <c r="BB8" s="237"/>
      <c r="BC8" s="237"/>
      <c r="BD8" s="237"/>
      <c r="BE8" s="146"/>
      <c r="BF8" s="146"/>
      <c r="BG8" s="146"/>
      <c r="BH8" s="146"/>
      <c r="BI8" s="146"/>
      <c r="BJ8" s="146"/>
      <c r="BK8" s="146"/>
      <c r="BL8" s="146"/>
      <c r="BM8" s="146"/>
      <c r="BN8" s="146"/>
      <c r="BO8" s="146"/>
      <c r="BP8" s="146"/>
      <c r="BQ8" s="151">
        <v>2</v>
      </c>
      <c r="BR8" s="152"/>
      <c r="BS8" s="985"/>
      <c r="BT8" s="986"/>
      <c r="BU8" s="986"/>
      <c r="BV8" s="986"/>
      <c r="BW8" s="986"/>
      <c r="BX8" s="986"/>
      <c r="BY8" s="986"/>
      <c r="BZ8" s="986"/>
      <c r="CA8" s="986"/>
      <c r="CB8" s="986"/>
      <c r="CC8" s="986"/>
      <c r="CD8" s="986"/>
      <c r="CE8" s="986"/>
      <c r="CF8" s="986"/>
      <c r="CG8" s="1007"/>
      <c r="CH8" s="982"/>
      <c r="CI8" s="983"/>
      <c r="CJ8" s="983"/>
      <c r="CK8" s="983"/>
      <c r="CL8" s="984"/>
      <c r="CM8" s="982"/>
      <c r="CN8" s="983"/>
      <c r="CO8" s="983"/>
      <c r="CP8" s="983"/>
      <c r="CQ8" s="984"/>
      <c r="CR8" s="982"/>
      <c r="CS8" s="983"/>
      <c r="CT8" s="983"/>
      <c r="CU8" s="983"/>
      <c r="CV8" s="984"/>
      <c r="CW8" s="982"/>
      <c r="CX8" s="983"/>
      <c r="CY8" s="983"/>
      <c r="CZ8" s="983"/>
      <c r="DA8" s="984"/>
      <c r="DB8" s="982"/>
      <c r="DC8" s="983"/>
      <c r="DD8" s="983"/>
      <c r="DE8" s="983"/>
      <c r="DF8" s="984"/>
      <c r="DG8" s="982"/>
      <c r="DH8" s="983"/>
      <c r="DI8" s="983"/>
      <c r="DJ8" s="983"/>
      <c r="DK8" s="984"/>
      <c r="DL8" s="982"/>
      <c r="DM8" s="983"/>
      <c r="DN8" s="983"/>
      <c r="DO8" s="983"/>
      <c r="DP8" s="984"/>
      <c r="DQ8" s="982"/>
      <c r="DR8" s="983"/>
      <c r="DS8" s="983"/>
      <c r="DT8" s="983"/>
      <c r="DU8" s="984"/>
      <c r="DV8" s="985"/>
      <c r="DW8" s="986"/>
      <c r="DX8" s="986"/>
      <c r="DY8" s="986"/>
      <c r="DZ8" s="987"/>
      <c r="EA8" s="147"/>
    </row>
    <row r="9" spans="1:131" s="148" customFormat="1" ht="26.25" customHeight="1" x14ac:dyDescent="0.2">
      <c r="A9" s="151">
        <v>3</v>
      </c>
      <c r="B9" s="1021"/>
      <c r="C9" s="1022"/>
      <c r="D9" s="1022"/>
      <c r="E9" s="1022"/>
      <c r="F9" s="1022"/>
      <c r="G9" s="1022"/>
      <c r="H9" s="1022"/>
      <c r="I9" s="1022"/>
      <c r="J9" s="1022"/>
      <c r="K9" s="1022"/>
      <c r="L9" s="1022"/>
      <c r="M9" s="1022"/>
      <c r="N9" s="1022"/>
      <c r="O9" s="1022"/>
      <c r="P9" s="1023"/>
      <c r="Q9" s="1029"/>
      <c r="R9" s="1030"/>
      <c r="S9" s="1030"/>
      <c r="T9" s="1030"/>
      <c r="U9" s="1030"/>
      <c r="V9" s="1030"/>
      <c r="W9" s="1030"/>
      <c r="X9" s="1030"/>
      <c r="Y9" s="1030"/>
      <c r="Z9" s="1030"/>
      <c r="AA9" s="1030"/>
      <c r="AB9" s="1030"/>
      <c r="AC9" s="1030"/>
      <c r="AD9" s="1030"/>
      <c r="AE9" s="1031"/>
      <c r="AF9" s="1026"/>
      <c r="AG9" s="1027"/>
      <c r="AH9" s="1027"/>
      <c r="AI9" s="1027"/>
      <c r="AJ9" s="1028"/>
      <c r="AK9" s="1071"/>
      <c r="AL9" s="1072"/>
      <c r="AM9" s="1072"/>
      <c r="AN9" s="1072"/>
      <c r="AO9" s="1072"/>
      <c r="AP9" s="1072"/>
      <c r="AQ9" s="1072"/>
      <c r="AR9" s="1072"/>
      <c r="AS9" s="1072"/>
      <c r="AT9" s="1072"/>
      <c r="AU9" s="1073"/>
      <c r="AV9" s="1073"/>
      <c r="AW9" s="1073"/>
      <c r="AX9" s="1073"/>
      <c r="AY9" s="1074"/>
      <c r="AZ9" s="237"/>
      <c r="BA9" s="237"/>
      <c r="BB9" s="237"/>
      <c r="BC9" s="237"/>
      <c r="BD9" s="237"/>
      <c r="BE9" s="146"/>
      <c r="BF9" s="146"/>
      <c r="BG9" s="146"/>
      <c r="BH9" s="146"/>
      <c r="BI9" s="146"/>
      <c r="BJ9" s="146"/>
      <c r="BK9" s="146"/>
      <c r="BL9" s="146"/>
      <c r="BM9" s="146"/>
      <c r="BN9" s="146"/>
      <c r="BO9" s="146"/>
      <c r="BP9" s="146"/>
      <c r="BQ9" s="151">
        <v>3</v>
      </c>
      <c r="BR9" s="152"/>
      <c r="BS9" s="985"/>
      <c r="BT9" s="986"/>
      <c r="BU9" s="986"/>
      <c r="BV9" s="986"/>
      <c r="BW9" s="986"/>
      <c r="BX9" s="986"/>
      <c r="BY9" s="986"/>
      <c r="BZ9" s="986"/>
      <c r="CA9" s="986"/>
      <c r="CB9" s="986"/>
      <c r="CC9" s="986"/>
      <c r="CD9" s="986"/>
      <c r="CE9" s="986"/>
      <c r="CF9" s="986"/>
      <c r="CG9" s="1007"/>
      <c r="CH9" s="982"/>
      <c r="CI9" s="983"/>
      <c r="CJ9" s="983"/>
      <c r="CK9" s="983"/>
      <c r="CL9" s="984"/>
      <c r="CM9" s="982"/>
      <c r="CN9" s="983"/>
      <c r="CO9" s="983"/>
      <c r="CP9" s="983"/>
      <c r="CQ9" s="984"/>
      <c r="CR9" s="982"/>
      <c r="CS9" s="983"/>
      <c r="CT9" s="983"/>
      <c r="CU9" s="983"/>
      <c r="CV9" s="984"/>
      <c r="CW9" s="982"/>
      <c r="CX9" s="983"/>
      <c r="CY9" s="983"/>
      <c r="CZ9" s="983"/>
      <c r="DA9" s="984"/>
      <c r="DB9" s="982"/>
      <c r="DC9" s="983"/>
      <c r="DD9" s="983"/>
      <c r="DE9" s="983"/>
      <c r="DF9" s="984"/>
      <c r="DG9" s="982"/>
      <c r="DH9" s="983"/>
      <c r="DI9" s="983"/>
      <c r="DJ9" s="983"/>
      <c r="DK9" s="984"/>
      <c r="DL9" s="982"/>
      <c r="DM9" s="983"/>
      <c r="DN9" s="983"/>
      <c r="DO9" s="983"/>
      <c r="DP9" s="984"/>
      <c r="DQ9" s="982"/>
      <c r="DR9" s="983"/>
      <c r="DS9" s="983"/>
      <c r="DT9" s="983"/>
      <c r="DU9" s="984"/>
      <c r="DV9" s="985"/>
      <c r="DW9" s="986"/>
      <c r="DX9" s="986"/>
      <c r="DY9" s="986"/>
      <c r="DZ9" s="987"/>
      <c r="EA9" s="147"/>
    </row>
    <row r="10" spans="1:131" s="148" customFormat="1" ht="26.25" customHeight="1" x14ac:dyDescent="0.2">
      <c r="A10" s="151">
        <v>4</v>
      </c>
      <c r="B10" s="1021"/>
      <c r="C10" s="1022"/>
      <c r="D10" s="1022"/>
      <c r="E10" s="1022"/>
      <c r="F10" s="1022"/>
      <c r="G10" s="1022"/>
      <c r="H10" s="1022"/>
      <c r="I10" s="1022"/>
      <c r="J10" s="1022"/>
      <c r="K10" s="1022"/>
      <c r="L10" s="1022"/>
      <c r="M10" s="1022"/>
      <c r="N10" s="1022"/>
      <c r="O10" s="1022"/>
      <c r="P10" s="1023"/>
      <c r="Q10" s="1029"/>
      <c r="R10" s="1030"/>
      <c r="S10" s="1030"/>
      <c r="T10" s="1030"/>
      <c r="U10" s="1030"/>
      <c r="V10" s="1030"/>
      <c r="W10" s="1030"/>
      <c r="X10" s="1030"/>
      <c r="Y10" s="1030"/>
      <c r="Z10" s="1030"/>
      <c r="AA10" s="1030"/>
      <c r="AB10" s="1030"/>
      <c r="AC10" s="1030"/>
      <c r="AD10" s="1030"/>
      <c r="AE10" s="1031"/>
      <c r="AF10" s="1026"/>
      <c r="AG10" s="1027"/>
      <c r="AH10" s="1027"/>
      <c r="AI10" s="1027"/>
      <c r="AJ10" s="1028"/>
      <c r="AK10" s="1071"/>
      <c r="AL10" s="1072"/>
      <c r="AM10" s="1072"/>
      <c r="AN10" s="1072"/>
      <c r="AO10" s="1072"/>
      <c r="AP10" s="1072"/>
      <c r="AQ10" s="1072"/>
      <c r="AR10" s="1072"/>
      <c r="AS10" s="1072"/>
      <c r="AT10" s="1072"/>
      <c r="AU10" s="1073"/>
      <c r="AV10" s="1073"/>
      <c r="AW10" s="1073"/>
      <c r="AX10" s="1073"/>
      <c r="AY10" s="1074"/>
      <c r="AZ10" s="237"/>
      <c r="BA10" s="237"/>
      <c r="BB10" s="237"/>
      <c r="BC10" s="237"/>
      <c r="BD10" s="237"/>
      <c r="BE10" s="146"/>
      <c r="BF10" s="146"/>
      <c r="BG10" s="146"/>
      <c r="BH10" s="146"/>
      <c r="BI10" s="146"/>
      <c r="BJ10" s="146"/>
      <c r="BK10" s="146"/>
      <c r="BL10" s="146"/>
      <c r="BM10" s="146"/>
      <c r="BN10" s="146"/>
      <c r="BO10" s="146"/>
      <c r="BP10" s="146"/>
      <c r="BQ10" s="151">
        <v>4</v>
      </c>
      <c r="BR10" s="152"/>
      <c r="BS10" s="985"/>
      <c r="BT10" s="986"/>
      <c r="BU10" s="986"/>
      <c r="BV10" s="986"/>
      <c r="BW10" s="986"/>
      <c r="BX10" s="986"/>
      <c r="BY10" s="986"/>
      <c r="BZ10" s="986"/>
      <c r="CA10" s="986"/>
      <c r="CB10" s="986"/>
      <c r="CC10" s="986"/>
      <c r="CD10" s="986"/>
      <c r="CE10" s="986"/>
      <c r="CF10" s="986"/>
      <c r="CG10" s="1007"/>
      <c r="CH10" s="982"/>
      <c r="CI10" s="983"/>
      <c r="CJ10" s="983"/>
      <c r="CK10" s="983"/>
      <c r="CL10" s="984"/>
      <c r="CM10" s="982"/>
      <c r="CN10" s="983"/>
      <c r="CO10" s="983"/>
      <c r="CP10" s="983"/>
      <c r="CQ10" s="984"/>
      <c r="CR10" s="982"/>
      <c r="CS10" s="983"/>
      <c r="CT10" s="983"/>
      <c r="CU10" s="983"/>
      <c r="CV10" s="984"/>
      <c r="CW10" s="982"/>
      <c r="CX10" s="983"/>
      <c r="CY10" s="983"/>
      <c r="CZ10" s="983"/>
      <c r="DA10" s="984"/>
      <c r="DB10" s="982"/>
      <c r="DC10" s="983"/>
      <c r="DD10" s="983"/>
      <c r="DE10" s="983"/>
      <c r="DF10" s="984"/>
      <c r="DG10" s="982"/>
      <c r="DH10" s="983"/>
      <c r="DI10" s="983"/>
      <c r="DJ10" s="983"/>
      <c r="DK10" s="984"/>
      <c r="DL10" s="982"/>
      <c r="DM10" s="983"/>
      <c r="DN10" s="983"/>
      <c r="DO10" s="983"/>
      <c r="DP10" s="984"/>
      <c r="DQ10" s="982"/>
      <c r="DR10" s="983"/>
      <c r="DS10" s="983"/>
      <c r="DT10" s="983"/>
      <c r="DU10" s="984"/>
      <c r="DV10" s="985"/>
      <c r="DW10" s="986"/>
      <c r="DX10" s="986"/>
      <c r="DY10" s="986"/>
      <c r="DZ10" s="987"/>
      <c r="EA10" s="147"/>
    </row>
    <row r="11" spans="1:131" s="148" customFormat="1" ht="26.25" customHeight="1" x14ac:dyDescent="0.2">
      <c r="A11" s="151">
        <v>5</v>
      </c>
      <c r="B11" s="1021"/>
      <c r="C11" s="1022"/>
      <c r="D11" s="1022"/>
      <c r="E11" s="1022"/>
      <c r="F11" s="1022"/>
      <c r="G11" s="1022"/>
      <c r="H11" s="1022"/>
      <c r="I11" s="1022"/>
      <c r="J11" s="1022"/>
      <c r="K11" s="1022"/>
      <c r="L11" s="1022"/>
      <c r="M11" s="1022"/>
      <c r="N11" s="1022"/>
      <c r="O11" s="1022"/>
      <c r="P11" s="1023"/>
      <c r="Q11" s="1029"/>
      <c r="R11" s="1030"/>
      <c r="S11" s="1030"/>
      <c r="T11" s="1030"/>
      <c r="U11" s="1030"/>
      <c r="V11" s="1030"/>
      <c r="W11" s="1030"/>
      <c r="X11" s="1030"/>
      <c r="Y11" s="1030"/>
      <c r="Z11" s="1030"/>
      <c r="AA11" s="1030"/>
      <c r="AB11" s="1030"/>
      <c r="AC11" s="1030"/>
      <c r="AD11" s="1030"/>
      <c r="AE11" s="1031"/>
      <c r="AF11" s="1026"/>
      <c r="AG11" s="1027"/>
      <c r="AH11" s="1027"/>
      <c r="AI11" s="1027"/>
      <c r="AJ11" s="1028"/>
      <c r="AK11" s="1071"/>
      <c r="AL11" s="1072"/>
      <c r="AM11" s="1072"/>
      <c r="AN11" s="1072"/>
      <c r="AO11" s="1072"/>
      <c r="AP11" s="1072"/>
      <c r="AQ11" s="1072"/>
      <c r="AR11" s="1072"/>
      <c r="AS11" s="1072"/>
      <c r="AT11" s="1072"/>
      <c r="AU11" s="1073"/>
      <c r="AV11" s="1073"/>
      <c r="AW11" s="1073"/>
      <c r="AX11" s="1073"/>
      <c r="AY11" s="1074"/>
      <c r="AZ11" s="237"/>
      <c r="BA11" s="237"/>
      <c r="BB11" s="237"/>
      <c r="BC11" s="237"/>
      <c r="BD11" s="237"/>
      <c r="BE11" s="146"/>
      <c r="BF11" s="146"/>
      <c r="BG11" s="146"/>
      <c r="BH11" s="146"/>
      <c r="BI11" s="146"/>
      <c r="BJ11" s="146"/>
      <c r="BK11" s="146"/>
      <c r="BL11" s="146"/>
      <c r="BM11" s="146"/>
      <c r="BN11" s="146"/>
      <c r="BO11" s="146"/>
      <c r="BP11" s="146"/>
      <c r="BQ11" s="151">
        <v>5</v>
      </c>
      <c r="BR11" s="152"/>
      <c r="BS11" s="985"/>
      <c r="BT11" s="986"/>
      <c r="BU11" s="986"/>
      <c r="BV11" s="986"/>
      <c r="BW11" s="986"/>
      <c r="BX11" s="986"/>
      <c r="BY11" s="986"/>
      <c r="BZ11" s="986"/>
      <c r="CA11" s="986"/>
      <c r="CB11" s="986"/>
      <c r="CC11" s="986"/>
      <c r="CD11" s="986"/>
      <c r="CE11" s="986"/>
      <c r="CF11" s="986"/>
      <c r="CG11" s="1007"/>
      <c r="CH11" s="982"/>
      <c r="CI11" s="983"/>
      <c r="CJ11" s="983"/>
      <c r="CK11" s="983"/>
      <c r="CL11" s="984"/>
      <c r="CM11" s="982"/>
      <c r="CN11" s="983"/>
      <c r="CO11" s="983"/>
      <c r="CP11" s="983"/>
      <c r="CQ11" s="984"/>
      <c r="CR11" s="982"/>
      <c r="CS11" s="983"/>
      <c r="CT11" s="983"/>
      <c r="CU11" s="983"/>
      <c r="CV11" s="984"/>
      <c r="CW11" s="982"/>
      <c r="CX11" s="983"/>
      <c r="CY11" s="983"/>
      <c r="CZ11" s="983"/>
      <c r="DA11" s="984"/>
      <c r="DB11" s="982"/>
      <c r="DC11" s="983"/>
      <c r="DD11" s="983"/>
      <c r="DE11" s="983"/>
      <c r="DF11" s="984"/>
      <c r="DG11" s="982"/>
      <c r="DH11" s="983"/>
      <c r="DI11" s="983"/>
      <c r="DJ11" s="983"/>
      <c r="DK11" s="984"/>
      <c r="DL11" s="982"/>
      <c r="DM11" s="983"/>
      <c r="DN11" s="983"/>
      <c r="DO11" s="983"/>
      <c r="DP11" s="984"/>
      <c r="DQ11" s="982"/>
      <c r="DR11" s="983"/>
      <c r="DS11" s="983"/>
      <c r="DT11" s="983"/>
      <c r="DU11" s="984"/>
      <c r="DV11" s="985"/>
      <c r="DW11" s="986"/>
      <c r="DX11" s="986"/>
      <c r="DY11" s="986"/>
      <c r="DZ11" s="987"/>
      <c r="EA11" s="147"/>
    </row>
    <row r="12" spans="1:131" s="148" customFormat="1" ht="26.25" customHeight="1" x14ac:dyDescent="0.2">
      <c r="A12" s="151">
        <v>6</v>
      </c>
      <c r="B12" s="1021"/>
      <c r="C12" s="1022"/>
      <c r="D12" s="1022"/>
      <c r="E12" s="1022"/>
      <c r="F12" s="1022"/>
      <c r="G12" s="1022"/>
      <c r="H12" s="1022"/>
      <c r="I12" s="1022"/>
      <c r="J12" s="1022"/>
      <c r="K12" s="1022"/>
      <c r="L12" s="1022"/>
      <c r="M12" s="1022"/>
      <c r="N12" s="1022"/>
      <c r="O12" s="1022"/>
      <c r="P12" s="1023"/>
      <c r="Q12" s="1029"/>
      <c r="R12" s="1030"/>
      <c r="S12" s="1030"/>
      <c r="T12" s="1030"/>
      <c r="U12" s="1030"/>
      <c r="V12" s="1030"/>
      <c r="W12" s="1030"/>
      <c r="X12" s="1030"/>
      <c r="Y12" s="1030"/>
      <c r="Z12" s="1030"/>
      <c r="AA12" s="1030"/>
      <c r="AB12" s="1030"/>
      <c r="AC12" s="1030"/>
      <c r="AD12" s="1030"/>
      <c r="AE12" s="1031"/>
      <c r="AF12" s="1026"/>
      <c r="AG12" s="1027"/>
      <c r="AH12" s="1027"/>
      <c r="AI12" s="1027"/>
      <c r="AJ12" s="1028"/>
      <c r="AK12" s="1071"/>
      <c r="AL12" s="1072"/>
      <c r="AM12" s="1072"/>
      <c r="AN12" s="1072"/>
      <c r="AO12" s="1072"/>
      <c r="AP12" s="1072"/>
      <c r="AQ12" s="1072"/>
      <c r="AR12" s="1072"/>
      <c r="AS12" s="1072"/>
      <c r="AT12" s="1072"/>
      <c r="AU12" s="1073"/>
      <c r="AV12" s="1073"/>
      <c r="AW12" s="1073"/>
      <c r="AX12" s="1073"/>
      <c r="AY12" s="1074"/>
      <c r="AZ12" s="237"/>
      <c r="BA12" s="237"/>
      <c r="BB12" s="237"/>
      <c r="BC12" s="237"/>
      <c r="BD12" s="237"/>
      <c r="BE12" s="146"/>
      <c r="BF12" s="146"/>
      <c r="BG12" s="146"/>
      <c r="BH12" s="146"/>
      <c r="BI12" s="146"/>
      <c r="BJ12" s="146"/>
      <c r="BK12" s="146"/>
      <c r="BL12" s="146"/>
      <c r="BM12" s="146"/>
      <c r="BN12" s="146"/>
      <c r="BO12" s="146"/>
      <c r="BP12" s="146"/>
      <c r="BQ12" s="151">
        <v>6</v>
      </c>
      <c r="BR12" s="152"/>
      <c r="BS12" s="985"/>
      <c r="BT12" s="986"/>
      <c r="BU12" s="986"/>
      <c r="BV12" s="986"/>
      <c r="BW12" s="986"/>
      <c r="BX12" s="986"/>
      <c r="BY12" s="986"/>
      <c r="BZ12" s="986"/>
      <c r="CA12" s="986"/>
      <c r="CB12" s="986"/>
      <c r="CC12" s="986"/>
      <c r="CD12" s="986"/>
      <c r="CE12" s="986"/>
      <c r="CF12" s="986"/>
      <c r="CG12" s="1007"/>
      <c r="CH12" s="982"/>
      <c r="CI12" s="983"/>
      <c r="CJ12" s="983"/>
      <c r="CK12" s="983"/>
      <c r="CL12" s="984"/>
      <c r="CM12" s="982"/>
      <c r="CN12" s="983"/>
      <c r="CO12" s="983"/>
      <c r="CP12" s="983"/>
      <c r="CQ12" s="984"/>
      <c r="CR12" s="982"/>
      <c r="CS12" s="983"/>
      <c r="CT12" s="983"/>
      <c r="CU12" s="983"/>
      <c r="CV12" s="984"/>
      <c r="CW12" s="982"/>
      <c r="CX12" s="983"/>
      <c r="CY12" s="983"/>
      <c r="CZ12" s="983"/>
      <c r="DA12" s="984"/>
      <c r="DB12" s="982"/>
      <c r="DC12" s="983"/>
      <c r="DD12" s="983"/>
      <c r="DE12" s="983"/>
      <c r="DF12" s="984"/>
      <c r="DG12" s="982"/>
      <c r="DH12" s="983"/>
      <c r="DI12" s="983"/>
      <c r="DJ12" s="983"/>
      <c r="DK12" s="984"/>
      <c r="DL12" s="982"/>
      <c r="DM12" s="983"/>
      <c r="DN12" s="983"/>
      <c r="DO12" s="983"/>
      <c r="DP12" s="984"/>
      <c r="DQ12" s="982"/>
      <c r="DR12" s="983"/>
      <c r="DS12" s="983"/>
      <c r="DT12" s="983"/>
      <c r="DU12" s="984"/>
      <c r="DV12" s="985"/>
      <c r="DW12" s="986"/>
      <c r="DX12" s="986"/>
      <c r="DY12" s="986"/>
      <c r="DZ12" s="987"/>
      <c r="EA12" s="147"/>
    </row>
    <row r="13" spans="1:131" s="148" customFormat="1" ht="26.25" customHeight="1" x14ac:dyDescent="0.2">
      <c r="A13" s="151">
        <v>7</v>
      </c>
      <c r="B13" s="1021"/>
      <c r="C13" s="1022"/>
      <c r="D13" s="1022"/>
      <c r="E13" s="1022"/>
      <c r="F13" s="1022"/>
      <c r="G13" s="1022"/>
      <c r="H13" s="1022"/>
      <c r="I13" s="1022"/>
      <c r="J13" s="1022"/>
      <c r="K13" s="1022"/>
      <c r="L13" s="1022"/>
      <c r="M13" s="1022"/>
      <c r="N13" s="1022"/>
      <c r="O13" s="1022"/>
      <c r="P13" s="1023"/>
      <c r="Q13" s="1029"/>
      <c r="R13" s="1030"/>
      <c r="S13" s="1030"/>
      <c r="T13" s="1030"/>
      <c r="U13" s="1030"/>
      <c r="V13" s="1030"/>
      <c r="W13" s="1030"/>
      <c r="X13" s="1030"/>
      <c r="Y13" s="1030"/>
      <c r="Z13" s="1030"/>
      <c r="AA13" s="1030"/>
      <c r="AB13" s="1030"/>
      <c r="AC13" s="1030"/>
      <c r="AD13" s="1030"/>
      <c r="AE13" s="1031"/>
      <c r="AF13" s="1026"/>
      <c r="AG13" s="1027"/>
      <c r="AH13" s="1027"/>
      <c r="AI13" s="1027"/>
      <c r="AJ13" s="1028"/>
      <c r="AK13" s="1071"/>
      <c r="AL13" s="1072"/>
      <c r="AM13" s="1072"/>
      <c r="AN13" s="1072"/>
      <c r="AO13" s="1072"/>
      <c r="AP13" s="1072"/>
      <c r="AQ13" s="1072"/>
      <c r="AR13" s="1072"/>
      <c r="AS13" s="1072"/>
      <c r="AT13" s="1072"/>
      <c r="AU13" s="1073"/>
      <c r="AV13" s="1073"/>
      <c r="AW13" s="1073"/>
      <c r="AX13" s="1073"/>
      <c r="AY13" s="1074"/>
      <c r="AZ13" s="237"/>
      <c r="BA13" s="237"/>
      <c r="BB13" s="237"/>
      <c r="BC13" s="237"/>
      <c r="BD13" s="237"/>
      <c r="BE13" s="146"/>
      <c r="BF13" s="146"/>
      <c r="BG13" s="146"/>
      <c r="BH13" s="146"/>
      <c r="BI13" s="146"/>
      <c r="BJ13" s="146"/>
      <c r="BK13" s="146"/>
      <c r="BL13" s="146"/>
      <c r="BM13" s="146"/>
      <c r="BN13" s="146"/>
      <c r="BO13" s="146"/>
      <c r="BP13" s="146"/>
      <c r="BQ13" s="151">
        <v>7</v>
      </c>
      <c r="BR13" s="152"/>
      <c r="BS13" s="985"/>
      <c r="BT13" s="986"/>
      <c r="BU13" s="986"/>
      <c r="BV13" s="986"/>
      <c r="BW13" s="986"/>
      <c r="BX13" s="986"/>
      <c r="BY13" s="986"/>
      <c r="BZ13" s="986"/>
      <c r="CA13" s="986"/>
      <c r="CB13" s="986"/>
      <c r="CC13" s="986"/>
      <c r="CD13" s="986"/>
      <c r="CE13" s="986"/>
      <c r="CF13" s="986"/>
      <c r="CG13" s="1007"/>
      <c r="CH13" s="982"/>
      <c r="CI13" s="983"/>
      <c r="CJ13" s="983"/>
      <c r="CK13" s="983"/>
      <c r="CL13" s="984"/>
      <c r="CM13" s="982"/>
      <c r="CN13" s="983"/>
      <c r="CO13" s="983"/>
      <c r="CP13" s="983"/>
      <c r="CQ13" s="984"/>
      <c r="CR13" s="982"/>
      <c r="CS13" s="983"/>
      <c r="CT13" s="983"/>
      <c r="CU13" s="983"/>
      <c r="CV13" s="984"/>
      <c r="CW13" s="982"/>
      <c r="CX13" s="983"/>
      <c r="CY13" s="983"/>
      <c r="CZ13" s="983"/>
      <c r="DA13" s="984"/>
      <c r="DB13" s="982"/>
      <c r="DC13" s="983"/>
      <c r="DD13" s="983"/>
      <c r="DE13" s="983"/>
      <c r="DF13" s="984"/>
      <c r="DG13" s="982"/>
      <c r="DH13" s="983"/>
      <c r="DI13" s="983"/>
      <c r="DJ13" s="983"/>
      <c r="DK13" s="984"/>
      <c r="DL13" s="982"/>
      <c r="DM13" s="983"/>
      <c r="DN13" s="983"/>
      <c r="DO13" s="983"/>
      <c r="DP13" s="984"/>
      <c r="DQ13" s="982"/>
      <c r="DR13" s="983"/>
      <c r="DS13" s="983"/>
      <c r="DT13" s="983"/>
      <c r="DU13" s="984"/>
      <c r="DV13" s="985"/>
      <c r="DW13" s="986"/>
      <c r="DX13" s="986"/>
      <c r="DY13" s="986"/>
      <c r="DZ13" s="987"/>
      <c r="EA13" s="147"/>
    </row>
    <row r="14" spans="1:131" s="148" customFormat="1" ht="26.25" customHeight="1" x14ac:dyDescent="0.2">
      <c r="A14" s="151">
        <v>8</v>
      </c>
      <c r="B14" s="1021"/>
      <c r="C14" s="1022"/>
      <c r="D14" s="1022"/>
      <c r="E14" s="1022"/>
      <c r="F14" s="1022"/>
      <c r="G14" s="1022"/>
      <c r="H14" s="1022"/>
      <c r="I14" s="1022"/>
      <c r="J14" s="1022"/>
      <c r="K14" s="1022"/>
      <c r="L14" s="1022"/>
      <c r="M14" s="1022"/>
      <c r="N14" s="1022"/>
      <c r="O14" s="1022"/>
      <c r="P14" s="1023"/>
      <c r="Q14" s="1029"/>
      <c r="R14" s="1030"/>
      <c r="S14" s="1030"/>
      <c r="T14" s="1030"/>
      <c r="U14" s="1030"/>
      <c r="V14" s="1030"/>
      <c r="W14" s="1030"/>
      <c r="X14" s="1030"/>
      <c r="Y14" s="1030"/>
      <c r="Z14" s="1030"/>
      <c r="AA14" s="1030"/>
      <c r="AB14" s="1030"/>
      <c r="AC14" s="1030"/>
      <c r="AD14" s="1030"/>
      <c r="AE14" s="1031"/>
      <c r="AF14" s="1026"/>
      <c r="AG14" s="1027"/>
      <c r="AH14" s="1027"/>
      <c r="AI14" s="1027"/>
      <c r="AJ14" s="1028"/>
      <c r="AK14" s="1071"/>
      <c r="AL14" s="1072"/>
      <c r="AM14" s="1072"/>
      <c r="AN14" s="1072"/>
      <c r="AO14" s="1072"/>
      <c r="AP14" s="1072"/>
      <c r="AQ14" s="1072"/>
      <c r="AR14" s="1072"/>
      <c r="AS14" s="1072"/>
      <c r="AT14" s="1072"/>
      <c r="AU14" s="1073"/>
      <c r="AV14" s="1073"/>
      <c r="AW14" s="1073"/>
      <c r="AX14" s="1073"/>
      <c r="AY14" s="1074"/>
      <c r="AZ14" s="237"/>
      <c r="BA14" s="237"/>
      <c r="BB14" s="237"/>
      <c r="BC14" s="237"/>
      <c r="BD14" s="237"/>
      <c r="BE14" s="146"/>
      <c r="BF14" s="146"/>
      <c r="BG14" s="146"/>
      <c r="BH14" s="146"/>
      <c r="BI14" s="146"/>
      <c r="BJ14" s="146"/>
      <c r="BK14" s="146"/>
      <c r="BL14" s="146"/>
      <c r="BM14" s="146"/>
      <c r="BN14" s="146"/>
      <c r="BO14" s="146"/>
      <c r="BP14" s="146"/>
      <c r="BQ14" s="151">
        <v>8</v>
      </c>
      <c r="BR14" s="152"/>
      <c r="BS14" s="985"/>
      <c r="BT14" s="986"/>
      <c r="BU14" s="986"/>
      <c r="BV14" s="986"/>
      <c r="BW14" s="986"/>
      <c r="BX14" s="986"/>
      <c r="BY14" s="986"/>
      <c r="BZ14" s="986"/>
      <c r="CA14" s="986"/>
      <c r="CB14" s="986"/>
      <c r="CC14" s="986"/>
      <c r="CD14" s="986"/>
      <c r="CE14" s="986"/>
      <c r="CF14" s="986"/>
      <c r="CG14" s="1007"/>
      <c r="CH14" s="982"/>
      <c r="CI14" s="983"/>
      <c r="CJ14" s="983"/>
      <c r="CK14" s="983"/>
      <c r="CL14" s="984"/>
      <c r="CM14" s="982"/>
      <c r="CN14" s="983"/>
      <c r="CO14" s="983"/>
      <c r="CP14" s="983"/>
      <c r="CQ14" s="984"/>
      <c r="CR14" s="982"/>
      <c r="CS14" s="983"/>
      <c r="CT14" s="983"/>
      <c r="CU14" s="983"/>
      <c r="CV14" s="984"/>
      <c r="CW14" s="982"/>
      <c r="CX14" s="983"/>
      <c r="CY14" s="983"/>
      <c r="CZ14" s="983"/>
      <c r="DA14" s="984"/>
      <c r="DB14" s="982"/>
      <c r="DC14" s="983"/>
      <c r="DD14" s="983"/>
      <c r="DE14" s="983"/>
      <c r="DF14" s="984"/>
      <c r="DG14" s="982"/>
      <c r="DH14" s="983"/>
      <c r="DI14" s="983"/>
      <c r="DJ14" s="983"/>
      <c r="DK14" s="984"/>
      <c r="DL14" s="982"/>
      <c r="DM14" s="983"/>
      <c r="DN14" s="983"/>
      <c r="DO14" s="983"/>
      <c r="DP14" s="984"/>
      <c r="DQ14" s="982"/>
      <c r="DR14" s="983"/>
      <c r="DS14" s="983"/>
      <c r="DT14" s="983"/>
      <c r="DU14" s="984"/>
      <c r="DV14" s="985"/>
      <c r="DW14" s="986"/>
      <c r="DX14" s="986"/>
      <c r="DY14" s="986"/>
      <c r="DZ14" s="987"/>
      <c r="EA14" s="147"/>
    </row>
    <row r="15" spans="1:131" s="148" customFormat="1" ht="26.25" customHeight="1" x14ac:dyDescent="0.2">
      <c r="A15" s="151">
        <v>9</v>
      </c>
      <c r="B15" s="1021"/>
      <c r="C15" s="1022"/>
      <c r="D15" s="1022"/>
      <c r="E15" s="1022"/>
      <c r="F15" s="1022"/>
      <c r="G15" s="1022"/>
      <c r="H15" s="1022"/>
      <c r="I15" s="1022"/>
      <c r="J15" s="1022"/>
      <c r="K15" s="1022"/>
      <c r="L15" s="1022"/>
      <c r="M15" s="1022"/>
      <c r="N15" s="1022"/>
      <c r="O15" s="1022"/>
      <c r="P15" s="1023"/>
      <c r="Q15" s="1029"/>
      <c r="R15" s="1030"/>
      <c r="S15" s="1030"/>
      <c r="T15" s="1030"/>
      <c r="U15" s="1030"/>
      <c r="V15" s="1030"/>
      <c r="W15" s="1030"/>
      <c r="X15" s="1030"/>
      <c r="Y15" s="1030"/>
      <c r="Z15" s="1030"/>
      <c r="AA15" s="1030"/>
      <c r="AB15" s="1030"/>
      <c r="AC15" s="1030"/>
      <c r="AD15" s="1030"/>
      <c r="AE15" s="1031"/>
      <c r="AF15" s="1026"/>
      <c r="AG15" s="1027"/>
      <c r="AH15" s="1027"/>
      <c r="AI15" s="1027"/>
      <c r="AJ15" s="1028"/>
      <c r="AK15" s="1071"/>
      <c r="AL15" s="1072"/>
      <c r="AM15" s="1072"/>
      <c r="AN15" s="1072"/>
      <c r="AO15" s="1072"/>
      <c r="AP15" s="1072"/>
      <c r="AQ15" s="1072"/>
      <c r="AR15" s="1072"/>
      <c r="AS15" s="1072"/>
      <c r="AT15" s="1072"/>
      <c r="AU15" s="1073"/>
      <c r="AV15" s="1073"/>
      <c r="AW15" s="1073"/>
      <c r="AX15" s="1073"/>
      <c r="AY15" s="1074"/>
      <c r="AZ15" s="237"/>
      <c r="BA15" s="237"/>
      <c r="BB15" s="237"/>
      <c r="BC15" s="237"/>
      <c r="BD15" s="237"/>
      <c r="BE15" s="146"/>
      <c r="BF15" s="146"/>
      <c r="BG15" s="146"/>
      <c r="BH15" s="146"/>
      <c r="BI15" s="146"/>
      <c r="BJ15" s="146"/>
      <c r="BK15" s="146"/>
      <c r="BL15" s="146"/>
      <c r="BM15" s="146"/>
      <c r="BN15" s="146"/>
      <c r="BO15" s="146"/>
      <c r="BP15" s="146"/>
      <c r="BQ15" s="151">
        <v>9</v>
      </c>
      <c r="BR15" s="152"/>
      <c r="BS15" s="985"/>
      <c r="BT15" s="986"/>
      <c r="BU15" s="986"/>
      <c r="BV15" s="986"/>
      <c r="BW15" s="986"/>
      <c r="BX15" s="986"/>
      <c r="BY15" s="986"/>
      <c r="BZ15" s="986"/>
      <c r="CA15" s="986"/>
      <c r="CB15" s="986"/>
      <c r="CC15" s="986"/>
      <c r="CD15" s="986"/>
      <c r="CE15" s="986"/>
      <c r="CF15" s="986"/>
      <c r="CG15" s="1007"/>
      <c r="CH15" s="982"/>
      <c r="CI15" s="983"/>
      <c r="CJ15" s="983"/>
      <c r="CK15" s="983"/>
      <c r="CL15" s="984"/>
      <c r="CM15" s="982"/>
      <c r="CN15" s="983"/>
      <c r="CO15" s="983"/>
      <c r="CP15" s="983"/>
      <c r="CQ15" s="984"/>
      <c r="CR15" s="982"/>
      <c r="CS15" s="983"/>
      <c r="CT15" s="983"/>
      <c r="CU15" s="983"/>
      <c r="CV15" s="984"/>
      <c r="CW15" s="982"/>
      <c r="CX15" s="983"/>
      <c r="CY15" s="983"/>
      <c r="CZ15" s="983"/>
      <c r="DA15" s="984"/>
      <c r="DB15" s="982"/>
      <c r="DC15" s="983"/>
      <c r="DD15" s="983"/>
      <c r="DE15" s="983"/>
      <c r="DF15" s="984"/>
      <c r="DG15" s="982"/>
      <c r="DH15" s="983"/>
      <c r="DI15" s="983"/>
      <c r="DJ15" s="983"/>
      <c r="DK15" s="984"/>
      <c r="DL15" s="982"/>
      <c r="DM15" s="983"/>
      <c r="DN15" s="983"/>
      <c r="DO15" s="983"/>
      <c r="DP15" s="984"/>
      <c r="DQ15" s="982"/>
      <c r="DR15" s="983"/>
      <c r="DS15" s="983"/>
      <c r="DT15" s="983"/>
      <c r="DU15" s="984"/>
      <c r="DV15" s="985"/>
      <c r="DW15" s="986"/>
      <c r="DX15" s="986"/>
      <c r="DY15" s="986"/>
      <c r="DZ15" s="987"/>
      <c r="EA15" s="147"/>
    </row>
    <row r="16" spans="1:131" s="148" customFormat="1" ht="26.25" customHeight="1" x14ac:dyDescent="0.2">
      <c r="A16" s="151">
        <v>10</v>
      </c>
      <c r="B16" s="1021"/>
      <c r="C16" s="1022"/>
      <c r="D16" s="1022"/>
      <c r="E16" s="1022"/>
      <c r="F16" s="1022"/>
      <c r="G16" s="1022"/>
      <c r="H16" s="1022"/>
      <c r="I16" s="1022"/>
      <c r="J16" s="1022"/>
      <c r="K16" s="1022"/>
      <c r="L16" s="1022"/>
      <c r="M16" s="1022"/>
      <c r="N16" s="1022"/>
      <c r="O16" s="1022"/>
      <c r="P16" s="1023"/>
      <c r="Q16" s="1029"/>
      <c r="R16" s="1030"/>
      <c r="S16" s="1030"/>
      <c r="T16" s="1030"/>
      <c r="U16" s="1030"/>
      <c r="V16" s="1030"/>
      <c r="W16" s="1030"/>
      <c r="X16" s="1030"/>
      <c r="Y16" s="1030"/>
      <c r="Z16" s="1030"/>
      <c r="AA16" s="1030"/>
      <c r="AB16" s="1030"/>
      <c r="AC16" s="1030"/>
      <c r="AD16" s="1030"/>
      <c r="AE16" s="1031"/>
      <c r="AF16" s="1026"/>
      <c r="AG16" s="1027"/>
      <c r="AH16" s="1027"/>
      <c r="AI16" s="1027"/>
      <c r="AJ16" s="1028"/>
      <c r="AK16" s="1071"/>
      <c r="AL16" s="1072"/>
      <c r="AM16" s="1072"/>
      <c r="AN16" s="1072"/>
      <c r="AO16" s="1072"/>
      <c r="AP16" s="1072"/>
      <c r="AQ16" s="1072"/>
      <c r="AR16" s="1072"/>
      <c r="AS16" s="1072"/>
      <c r="AT16" s="1072"/>
      <c r="AU16" s="1073"/>
      <c r="AV16" s="1073"/>
      <c r="AW16" s="1073"/>
      <c r="AX16" s="1073"/>
      <c r="AY16" s="1074"/>
      <c r="AZ16" s="237"/>
      <c r="BA16" s="237"/>
      <c r="BB16" s="237"/>
      <c r="BC16" s="237"/>
      <c r="BD16" s="237"/>
      <c r="BE16" s="146"/>
      <c r="BF16" s="146"/>
      <c r="BG16" s="146"/>
      <c r="BH16" s="146"/>
      <c r="BI16" s="146"/>
      <c r="BJ16" s="146"/>
      <c r="BK16" s="146"/>
      <c r="BL16" s="146"/>
      <c r="BM16" s="146"/>
      <c r="BN16" s="146"/>
      <c r="BO16" s="146"/>
      <c r="BP16" s="146"/>
      <c r="BQ16" s="151">
        <v>10</v>
      </c>
      <c r="BR16" s="152"/>
      <c r="BS16" s="985"/>
      <c r="BT16" s="986"/>
      <c r="BU16" s="986"/>
      <c r="BV16" s="986"/>
      <c r="BW16" s="986"/>
      <c r="BX16" s="986"/>
      <c r="BY16" s="986"/>
      <c r="BZ16" s="986"/>
      <c r="CA16" s="986"/>
      <c r="CB16" s="986"/>
      <c r="CC16" s="986"/>
      <c r="CD16" s="986"/>
      <c r="CE16" s="986"/>
      <c r="CF16" s="986"/>
      <c r="CG16" s="1007"/>
      <c r="CH16" s="982"/>
      <c r="CI16" s="983"/>
      <c r="CJ16" s="983"/>
      <c r="CK16" s="983"/>
      <c r="CL16" s="984"/>
      <c r="CM16" s="982"/>
      <c r="CN16" s="983"/>
      <c r="CO16" s="983"/>
      <c r="CP16" s="983"/>
      <c r="CQ16" s="984"/>
      <c r="CR16" s="982"/>
      <c r="CS16" s="983"/>
      <c r="CT16" s="983"/>
      <c r="CU16" s="983"/>
      <c r="CV16" s="984"/>
      <c r="CW16" s="982"/>
      <c r="CX16" s="983"/>
      <c r="CY16" s="983"/>
      <c r="CZ16" s="983"/>
      <c r="DA16" s="984"/>
      <c r="DB16" s="982"/>
      <c r="DC16" s="983"/>
      <c r="DD16" s="983"/>
      <c r="DE16" s="983"/>
      <c r="DF16" s="984"/>
      <c r="DG16" s="982"/>
      <c r="DH16" s="983"/>
      <c r="DI16" s="983"/>
      <c r="DJ16" s="983"/>
      <c r="DK16" s="984"/>
      <c r="DL16" s="982"/>
      <c r="DM16" s="983"/>
      <c r="DN16" s="983"/>
      <c r="DO16" s="983"/>
      <c r="DP16" s="984"/>
      <c r="DQ16" s="982"/>
      <c r="DR16" s="983"/>
      <c r="DS16" s="983"/>
      <c r="DT16" s="983"/>
      <c r="DU16" s="984"/>
      <c r="DV16" s="985"/>
      <c r="DW16" s="986"/>
      <c r="DX16" s="986"/>
      <c r="DY16" s="986"/>
      <c r="DZ16" s="987"/>
      <c r="EA16" s="147"/>
    </row>
    <row r="17" spans="1:131" s="148" customFormat="1" ht="26.25" customHeight="1" x14ac:dyDescent="0.2">
      <c r="A17" s="151">
        <v>11</v>
      </c>
      <c r="B17" s="1021"/>
      <c r="C17" s="1022"/>
      <c r="D17" s="1022"/>
      <c r="E17" s="1022"/>
      <c r="F17" s="1022"/>
      <c r="G17" s="1022"/>
      <c r="H17" s="1022"/>
      <c r="I17" s="1022"/>
      <c r="J17" s="1022"/>
      <c r="K17" s="1022"/>
      <c r="L17" s="1022"/>
      <c r="M17" s="1022"/>
      <c r="N17" s="1022"/>
      <c r="O17" s="1022"/>
      <c r="P17" s="1023"/>
      <c r="Q17" s="1029"/>
      <c r="R17" s="1030"/>
      <c r="S17" s="1030"/>
      <c r="T17" s="1030"/>
      <c r="U17" s="1030"/>
      <c r="V17" s="1030"/>
      <c r="W17" s="1030"/>
      <c r="X17" s="1030"/>
      <c r="Y17" s="1030"/>
      <c r="Z17" s="1030"/>
      <c r="AA17" s="1030"/>
      <c r="AB17" s="1030"/>
      <c r="AC17" s="1030"/>
      <c r="AD17" s="1030"/>
      <c r="AE17" s="1031"/>
      <c r="AF17" s="1026"/>
      <c r="AG17" s="1027"/>
      <c r="AH17" s="1027"/>
      <c r="AI17" s="1027"/>
      <c r="AJ17" s="1028"/>
      <c r="AK17" s="1071"/>
      <c r="AL17" s="1072"/>
      <c r="AM17" s="1072"/>
      <c r="AN17" s="1072"/>
      <c r="AO17" s="1072"/>
      <c r="AP17" s="1072"/>
      <c r="AQ17" s="1072"/>
      <c r="AR17" s="1072"/>
      <c r="AS17" s="1072"/>
      <c r="AT17" s="1072"/>
      <c r="AU17" s="1073"/>
      <c r="AV17" s="1073"/>
      <c r="AW17" s="1073"/>
      <c r="AX17" s="1073"/>
      <c r="AY17" s="1074"/>
      <c r="AZ17" s="237"/>
      <c r="BA17" s="237"/>
      <c r="BB17" s="237"/>
      <c r="BC17" s="237"/>
      <c r="BD17" s="237"/>
      <c r="BE17" s="146"/>
      <c r="BF17" s="146"/>
      <c r="BG17" s="146"/>
      <c r="BH17" s="146"/>
      <c r="BI17" s="146"/>
      <c r="BJ17" s="146"/>
      <c r="BK17" s="146"/>
      <c r="BL17" s="146"/>
      <c r="BM17" s="146"/>
      <c r="BN17" s="146"/>
      <c r="BO17" s="146"/>
      <c r="BP17" s="146"/>
      <c r="BQ17" s="151">
        <v>11</v>
      </c>
      <c r="BR17" s="152"/>
      <c r="BS17" s="985"/>
      <c r="BT17" s="986"/>
      <c r="BU17" s="986"/>
      <c r="BV17" s="986"/>
      <c r="BW17" s="986"/>
      <c r="BX17" s="986"/>
      <c r="BY17" s="986"/>
      <c r="BZ17" s="986"/>
      <c r="CA17" s="986"/>
      <c r="CB17" s="986"/>
      <c r="CC17" s="986"/>
      <c r="CD17" s="986"/>
      <c r="CE17" s="986"/>
      <c r="CF17" s="986"/>
      <c r="CG17" s="1007"/>
      <c r="CH17" s="982"/>
      <c r="CI17" s="983"/>
      <c r="CJ17" s="983"/>
      <c r="CK17" s="983"/>
      <c r="CL17" s="984"/>
      <c r="CM17" s="982"/>
      <c r="CN17" s="983"/>
      <c r="CO17" s="983"/>
      <c r="CP17" s="983"/>
      <c r="CQ17" s="984"/>
      <c r="CR17" s="982"/>
      <c r="CS17" s="983"/>
      <c r="CT17" s="983"/>
      <c r="CU17" s="983"/>
      <c r="CV17" s="984"/>
      <c r="CW17" s="982"/>
      <c r="CX17" s="983"/>
      <c r="CY17" s="983"/>
      <c r="CZ17" s="983"/>
      <c r="DA17" s="984"/>
      <c r="DB17" s="982"/>
      <c r="DC17" s="983"/>
      <c r="DD17" s="983"/>
      <c r="DE17" s="983"/>
      <c r="DF17" s="984"/>
      <c r="DG17" s="982"/>
      <c r="DH17" s="983"/>
      <c r="DI17" s="983"/>
      <c r="DJ17" s="983"/>
      <c r="DK17" s="984"/>
      <c r="DL17" s="982"/>
      <c r="DM17" s="983"/>
      <c r="DN17" s="983"/>
      <c r="DO17" s="983"/>
      <c r="DP17" s="984"/>
      <c r="DQ17" s="982"/>
      <c r="DR17" s="983"/>
      <c r="DS17" s="983"/>
      <c r="DT17" s="983"/>
      <c r="DU17" s="984"/>
      <c r="DV17" s="985"/>
      <c r="DW17" s="986"/>
      <c r="DX17" s="986"/>
      <c r="DY17" s="986"/>
      <c r="DZ17" s="987"/>
      <c r="EA17" s="147"/>
    </row>
    <row r="18" spans="1:131" s="148" customFormat="1" ht="26.25" customHeight="1" x14ac:dyDescent="0.2">
      <c r="A18" s="151">
        <v>12</v>
      </c>
      <c r="B18" s="1021"/>
      <c r="C18" s="1022"/>
      <c r="D18" s="1022"/>
      <c r="E18" s="1022"/>
      <c r="F18" s="1022"/>
      <c r="G18" s="1022"/>
      <c r="H18" s="1022"/>
      <c r="I18" s="1022"/>
      <c r="J18" s="1022"/>
      <c r="K18" s="1022"/>
      <c r="L18" s="1022"/>
      <c r="M18" s="1022"/>
      <c r="N18" s="1022"/>
      <c r="O18" s="1022"/>
      <c r="P18" s="1023"/>
      <c r="Q18" s="1029"/>
      <c r="R18" s="1030"/>
      <c r="S18" s="1030"/>
      <c r="T18" s="1030"/>
      <c r="U18" s="1030"/>
      <c r="V18" s="1030"/>
      <c r="W18" s="1030"/>
      <c r="X18" s="1030"/>
      <c r="Y18" s="1030"/>
      <c r="Z18" s="1030"/>
      <c r="AA18" s="1030"/>
      <c r="AB18" s="1030"/>
      <c r="AC18" s="1030"/>
      <c r="AD18" s="1030"/>
      <c r="AE18" s="1031"/>
      <c r="AF18" s="1026"/>
      <c r="AG18" s="1027"/>
      <c r="AH18" s="1027"/>
      <c r="AI18" s="1027"/>
      <c r="AJ18" s="1028"/>
      <c r="AK18" s="1071"/>
      <c r="AL18" s="1072"/>
      <c r="AM18" s="1072"/>
      <c r="AN18" s="1072"/>
      <c r="AO18" s="1072"/>
      <c r="AP18" s="1072"/>
      <c r="AQ18" s="1072"/>
      <c r="AR18" s="1072"/>
      <c r="AS18" s="1072"/>
      <c r="AT18" s="1072"/>
      <c r="AU18" s="1073"/>
      <c r="AV18" s="1073"/>
      <c r="AW18" s="1073"/>
      <c r="AX18" s="1073"/>
      <c r="AY18" s="1074"/>
      <c r="AZ18" s="237"/>
      <c r="BA18" s="237"/>
      <c r="BB18" s="237"/>
      <c r="BC18" s="237"/>
      <c r="BD18" s="237"/>
      <c r="BE18" s="146"/>
      <c r="BF18" s="146"/>
      <c r="BG18" s="146"/>
      <c r="BH18" s="146"/>
      <c r="BI18" s="146"/>
      <c r="BJ18" s="146"/>
      <c r="BK18" s="146"/>
      <c r="BL18" s="146"/>
      <c r="BM18" s="146"/>
      <c r="BN18" s="146"/>
      <c r="BO18" s="146"/>
      <c r="BP18" s="146"/>
      <c r="BQ18" s="151">
        <v>12</v>
      </c>
      <c r="BR18" s="152"/>
      <c r="BS18" s="985"/>
      <c r="BT18" s="986"/>
      <c r="BU18" s="986"/>
      <c r="BV18" s="986"/>
      <c r="BW18" s="986"/>
      <c r="BX18" s="986"/>
      <c r="BY18" s="986"/>
      <c r="BZ18" s="986"/>
      <c r="CA18" s="986"/>
      <c r="CB18" s="986"/>
      <c r="CC18" s="986"/>
      <c r="CD18" s="986"/>
      <c r="CE18" s="986"/>
      <c r="CF18" s="986"/>
      <c r="CG18" s="1007"/>
      <c r="CH18" s="982"/>
      <c r="CI18" s="983"/>
      <c r="CJ18" s="983"/>
      <c r="CK18" s="983"/>
      <c r="CL18" s="984"/>
      <c r="CM18" s="982"/>
      <c r="CN18" s="983"/>
      <c r="CO18" s="983"/>
      <c r="CP18" s="983"/>
      <c r="CQ18" s="984"/>
      <c r="CR18" s="982"/>
      <c r="CS18" s="983"/>
      <c r="CT18" s="983"/>
      <c r="CU18" s="983"/>
      <c r="CV18" s="984"/>
      <c r="CW18" s="982"/>
      <c r="CX18" s="983"/>
      <c r="CY18" s="983"/>
      <c r="CZ18" s="983"/>
      <c r="DA18" s="984"/>
      <c r="DB18" s="982"/>
      <c r="DC18" s="983"/>
      <c r="DD18" s="983"/>
      <c r="DE18" s="983"/>
      <c r="DF18" s="984"/>
      <c r="DG18" s="982"/>
      <c r="DH18" s="983"/>
      <c r="DI18" s="983"/>
      <c r="DJ18" s="983"/>
      <c r="DK18" s="984"/>
      <c r="DL18" s="982"/>
      <c r="DM18" s="983"/>
      <c r="DN18" s="983"/>
      <c r="DO18" s="983"/>
      <c r="DP18" s="984"/>
      <c r="DQ18" s="982"/>
      <c r="DR18" s="983"/>
      <c r="DS18" s="983"/>
      <c r="DT18" s="983"/>
      <c r="DU18" s="984"/>
      <c r="DV18" s="985"/>
      <c r="DW18" s="986"/>
      <c r="DX18" s="986"/>
      <c r="DY18" s="986"/>
      <c r="DZ18" s="987"/>
      <c r="EA18" s="147"/>
    </row>
    <row r="19" spans="1:131" s="148" customFormat="1" ht="26.25" customHeight="1" x14ac:dyDescent="0.2">
      <c r="A19" s="151">
        <v>13</v>
      </c>
      <c r="B19" s="1021"/>
      <c r="C19" s="1022"/>
      <c r="D19" s="1022"/>
      <c r="E19" s="1022"/>
      <c r="F19" s="1022"/>
      <c r="G19" s="1022"/>
      <c r="H19" s="1022"/>
      <c r="I19" s="1022"/>
      <c r="J19" s="1022"/>
      <c r="K19" s="1022"/>
      <c r="L19" s="1022"/>
      <c r="M19" s="1022"/>
      <c r="N19" s="1022"/>
      <c r="O19" s="1022"/>
      <c r="P19" s="1023"/>
      <c r="Q19" s="1029"/>
      <c r="R19" s="1030"/>
      <c r="S19" s="1030"/>
      <c r="T19" s="1030"/>
      <c r="U19" s="1030"/>
      <c r="V19" s="1030"/>
      <c r="W19" s="1030"/>
      <c r="X19" s="1030"/>
      <c r="Y19" s="1030"/>
      <c r="Z19" s="1030"/>
      <c r="AA19" s="1030"/>
      <c r="AB19" s="1030"/>
      <c r="AC19" s="1030"/>
      <c r="AD19" s="1030"/>
      <c r="AE19" s="1031"/>
      <c r="AF19" s="1026"/>
      <c r="AG19" s="1027"/>
      <c r="AH19" s="1027"/>
      <c r="AI19" s="1027"/>
      <c r="AJ19" s="1028"/>
      <c r="AK19" s="1071"/>
      <c r="AL19" s="1072"/>
      <c r="AM19" s="1072"/>
      <c r="AN19" s="1072"/>
      <c r="AO19" s="1072"/>
      <c r="AP19" s="1072"/>
      <c r="AQ19" s="1072"/>
      <c r="AR19" s="1072"/>
      <c r="AS19" s="1072"/>
      <c r="AT19" s="1072"/>
      <c r="AU19" s="1073"/>
      <c r="AV19" s="1073"/>
      <c r="AW19" s="1073"/>
      <c r="AX19" s="1073"/>
      <c r="AY19" s="1074"/>
      <c r="AZ19" s="237"/>
      <c r="BA19" s="237"/>
      <c r="BB19" s="237"/>
      <c r="BC19" s="237"/>
      <c r="BD19" s="237"/>
      <c r="BE19" s="146"/>
      <c r="BF19" s="146"/>
      <c r="BG19" s="146"/>
      <c r="BH19" s="146"/>
      <c r="BI19" s="146"/>
      <c r="BJ19" s="146"/>
      <c r="BK19" s="146"/>
      <c r="BL19" s="146"/>
      <c r="BM19" s="146"/>
      <c r="BN19" s="146"/>
      <c r="BO19" s="146"/>
      <c r="BP19" s="146"/>
      <c r="BQ19" s="151">
        <v>13</v>
      </c>
      <c r="BR19" s="152"/>
      <c r="BS19" s="985"/>
      <c r="BT19" s="986"/>
      <c r="BU19" s="986"/>
      <c r="BV19" s="986"/>
      <c r="BW19" s="986"/>
      <c r="BX19" s="986"/>
      <c r="BY19" s="986"/>
      <c r="BZ19" s="986"/>
      <c r="CA19" s="986"/>
      <c r="CB19" s="986"/>
      <c r="CC19" s="986"/>
      <c r="CD19" s="986"/>
      <c r="CE19" s="986"/>
      <c r="CF19" s="986"/>
      <c r="CG19" s="1007"/>
      <c r="CH19" s="982"/>
      <c r="CI19" s="983"/>
      <c r="CJ19" s="983"/>
      <c r="CK19" s="983"/>
      <c r="CL19" s="984"/>
      <c r="CM19" s="982"/>
      <c r="CN19" s="983"/>
      <c r="CO19" s="983"/>
      <c r="CP19" s="983"/>
      <c r="CQ19" s="984"/>
      <c r="CR19" s="982"/>
      <c r="CS19" s="983"/>
      <c r="CT19" s="983"/>
      <c r="CU19" s="983"/>
      <c r="CV19" s="984"/>
      <c r="CW19" s="982"/>
      <c r="CX19" s="983"/>
      <c r="CY19" s="983"/>
      <c r="CZ19" s="983"/>
      <c r="DA19" s="984"/>
      <c r="DB19" s="982"/>
      <c r="DC19" s="983"/>
      <c r="DD19" s="983"/>
      <c r="DE19" s="983"/>
      <c r="DF19" s="984"/>
      <c r="DG19" s="982"/>
      <c r="DH19" s="983"/>
      <c r="DI19" s="983"/>
      <c r="DJ19" s="983"/>
      <c r="DK19" s="984"/>
      <c r="DL19" s="982"/>
      <c r="DM19" s="983"/>
      <c r="DN19" s="983"/>
      <c r="DO19" s="983"/>
      <c r="DP19" s="984"/>
      <c r="DQ19" s="982"/>
      <c r="DR19" s="983"/>
      <c r="DS19" s="983"/>
      <c r="DT19" s="983"/>
      <c r="DU19" s="984"/>
      <c r="DV19" s="985"/>
      <c r="DW19" s="986"/>
      <c r="DX19" s="986"/>
      <c r="DY19" s="986"/>
      <c r="DZ19" s="987"/>
      <c r="EA19" s="147"/>
    </row>
    <row r="20" spans="1:131" s="148" customFormat="1" ht="26.25" customHeight="1" x14ac:dyDescent="0.2">
      <c r="A20" s="151">
        <v>14</v>
      </c>
      <c r="B20" s="1021"/>
      <c r="C20" s="1022"/>
      <c r="D20" s="1022"/>
      <c r="E20" s="1022"/>
      <c r="F20" s="1022"/>
      <c r="G20" s="1022"/>
      <c r="H20" s="1022"/>
      <c r="I20" s="1022"/>
      <c r="J20" s="1022"/>
      <c r="K20" s="1022"/>
      <c r="L20" s="1022"/>
      <c r="M20" s="1022"/>
      <c r="N20" s="1022"/>
      <c r="O20" s="1022"/>
      <c r="P20" s="1023"/>
      <c r="Q20" s="1029"/>
      <c r="R20" s="1030"/>
      <c r="S20" s="1030"/>
      <c r="T20" s="1030"/>
      <c r="U20" s="1030"/>
      <c r="V20" s="1030"/>
      <c r="W20" s="1030"/>
      <c r="X20" s="1030"/>
      <c r="Y20" s="1030"/>
      <c r="Z20" s="1030"/>
      <c r="AA20" s="1030"/>
      <c r="AB20" s="1030"/>
      <c r="AC20" s="1030"/>
      <c r="AD20" s="1030"/>
      <c r="AE20" s="1031"/>
      <c r="AF20" s="1026"/>
      <c r="AG20" s="1027"/>
      <c r="AH20" s="1027"/>
      <c r="AI20" s="1027"/>
      <c r="AJ20" s="1028"/>
      <c r="AK20" s="1071"/>
      <c r="AL20" s="1072"/>
      <c r="AM20" s="1072"/>
      <c r="AN20" s="1072"/>
      <c r="AO20" s="1072"/>
      <c r="AP20" s="1072"/>
      <c r="AQ20" s="1072"/>
      <c r="AR20" s="1072"/>
      <c r="AS20" s="1072"/>
      <c r="AT20" s="1072"/>
      <c r="AU20" s="1073"/>
      <c r="AV20" s="1073"/>
      <c r="AW20" s="1073"/>
      <c r="AX20" s="1073"/>
      <c r="AY20" s="1074"/>
      <c r="AZ20" s="237"/>
      <c r="BA20" s="237"/>
      <c r="BB20" s="237"/>
      <c r="BC20" s="237"/>
      <c r="BD20" s="237"/>
      <c r="BE20" s="146"/>
      <c r="BF20" s="146"/>
      <c r="BG20" s="146"/>
      <c r="BH20" s="146"/>
      <c r="BI20" s="146"/>
      <c r="BJ20" s="146"/>
      <c r="BK20" s="146"/>
      <c r="BL20" s="146"/>
      <c r="BM20" s="146"/>
      <c r="BN20" s="146"/>
      <c r="BO20" s="146"/>
      <c r="BP20" s="146"/>
      <c r="BQ20" s="151">
        <v>14</v>
      </c>
      <c r="BR20" s="152"/>
      <c r="BS20" s="985"/>
      <c r="BT20" s="986"/>
      <c r="BU20" s="986"/>
      <c r="BV20" s="986"/>
      <c r="BW20" s="986"/>
      <c r="BX20" s="986"/>
      <c r="BY20" s="986"/>
      <c r="BZ20" s="986"/>
      <c r="CA20" s="986"/>
      <c r="CB20" s="986"/>
      <c r="CC20" s="986"/>
      <c r="CD20" s="986"/>
      <c r="CE20" s="986"/>
      <c r="CF20" s="986"/>
      <c r="CG20" s="1007"/>
      <c r="CH20" s="982"/>
      <c r="CI20" s="983"/>
      <c r="CJ20" s="983"/>
      <c r="CK20" s="983"/>
      <c r="CL20" s="984"/>
      <c r="CM20" s="982"/>
      <c r="CN20" s="983"/>
      <c r="CO20" s="983"/>
      <c r="CP20" s="983"/>
      <c r="CQ20" s="984"/>
      <c r="CR20" s="982"/>
      <c r="CS20" s="983"/>
      <c r="CT20" s="983"/>
      <c r="CU20" s="983"/>
      <c r="CV20" s="984"/>
      <c r="CW20" s="982"/>
      <c r="CX20" s="983"/>
      <c r="CY20" s="983"/>
      <c r="CZ20" s="983"/>
      <c r="DA20" s="984"/>
      <c r="DB20" s="982"/>
      <c r="DC20" s="983"/>
      <c r="DD20" s="983"/>
      <c r="DE20" s="983"/>
      <c r="DF20" s="984"/>
      <c r="DG20" s="982"/>
      <c r="DH20" s="983"/>
      <c r="DI20" s="983"/>
      <c r="DJ20" s="983"/>
      <c r="DK20" s="984"/>
      <c r="DL20" s="982"/>
      <c r="DM20" s="983"/>
      <c r="DN20" s="983"/>
      <c r="DO20" s="983"/>
      <c r="DP20" s="984"/>
      <c r="DQ20" s="982"/>
      <c r="DR20" s="983"/>
      <c r="DS20" s="983"/>
      <c r="DT20" s="983"/>
      <c r="DU20" s="984"/>
      <c r="DV20" s="985"/>
      <c r="DW20" s="986"/>
      <c r="DX20" s="986"/>
      <c r="DY20" s="986"/>
      <c r="DZ20" s="987"/>
      <c r="EA20" s="147"/>
    </row>
    <row r="21" spans="1:131" s="148" customFormat="1" ht="26.25" customHeight="1" thickBot="1" x14ac:dyDescent="0.25">
      <c r="A21" s="151">
        <v>15</v>
      </c>
      <c r="B21" s="1021"/>
      <c r="C21" s="1022"/>
      <c r="D21" s="1022"/>
      <c r="E21" s="1022"/>
      <c r="F21" s="1022"/>
      <c r="G21" s="1022"/>
      <c r="H21" s="1022"/>
      <c r="I21" s="1022"/>
      <c r="J21" s="1022"/>
      <c r="K21" s="1022"/>
      <c r="L21" s="1022"/>
      <c r="M21" s="1022"/>
      <c r="N21" s="1022"/>
      <c r="O21" s="1022"/>
      <c r="P21" s="1023"/>
      <c r="Q21" s="1029"/>
      <c r="R21" s="1030"/>
      <c r="S21" s="1030"/>
      <c r="T21" s="1030"/>
      <c r="U21" s="1030"/>
      <c r="V21" s="1030"/>
      <c r="W21" s="1030"/>
      <c r="X21" s="1030"/>
      <c r="Y21" s="1030"/>
      <c r="Z21" s="1030"/>
      <c r="AA21" s="1030"/>
      <c r="AB21" s="1030"/>
      <c r="AC21" s="1030"/>
      <c r="AD21" s="1030"/>
      <c r="AE21" s="1031"/>
      <c r="AF21" s="1026"/>
      <c r="AG21" s="1027"/>
      <c r="AH21" s="1027"/>
      <c r="AI21" s="1027"/>
      <c r="AJ21" s="1028"/>
      <c r="AK21" s="1071"/>
      <c r="AL21" s="1072"/>
      <c r="AM21" s="1072"/>
      <c r="AN21" s="1072"/>
      <c r="AO21" s="1072"/>
      <c r="AP21" s="1072"/>
      <c r="AQ21" s="1072"/>
      <c r="AR21" s="1072"/>
      <c r="AS21" s="1072"/>
      <c r="AT21" s="1072"/>
      <c r="AU21" s="1073"/>
      <c r="AV21" s="1073"/>
      <c r="AW21" s="1073"/>
      <c r="AX21" s="1073"/>
      <c r="AY21" s="1074"/>
      <c r="AZ21" s="237"/>
      <c r="BA21" s="237"/>
      <c r="BB21" s="237"/>
      <c r="BC21" s="237"/>
      <c r="BD21" s="237"/>
      <c r="BE21" s="146"/>
      <c r="BF21" s="146"/>
      <c r="BG21" s="146"/>
      <c r="BH21" s="146"/>
      <c r="BI21" s="146"/>
      <c r="BJ21" s="146"/>
      <c r="BK21" s="146"/>
      <c r="BL21" s="146"/>
      <c r="BM21" s="146"/>
      <c r="BN21" s="146"/>
      <c r="BO21" s="146"/>
      <c r="BP21" s="146"/>
      <c r="BQ21" s="151">
        <v>15</v>
      </c>
      <c r="BR21" s="152"/>
      <c r="BS21" s="985"/>
      <c r="BT21" s="986"/>
      <c r="BU21" s="986"/>
      <c r="BV21" s="986"/>
      <c r="BW21" s="986"/>
      <c r="BX21" s="986"/>
      <c r="BY21" s="986"/>
      <c r="BZ21" s="986"/>
      <c r="CA21" s="986"/>
      <c r="CB21" s="986"/>
      <c r="CC21" s="986"/>
      <c r="CD21" s="986"/>
      <c r="CE21" s="986"/>
      <c r="CF21" s="986"/>
      <c r="CG21" s="1007"/>
      <c r="CH21" s="982"/>
      <c r="CI21" s="983"/>
      <c r="CJ21" s="983"/>
      <c r="CK21" s="983"/>
      <c r="CL21" s="984"/>
      <c r="CM21" s="982"/>
      <c r="CN21" s="983"/>
      <c r="CO21" s="983"/>
      <c r="CP21" s="983"/>
      <c r="CQ21" s="984"/>
      <c r="CR21" s="982"/>
      <c r="CS21" s="983"/>
      <c r="CT21" s="983"/>
      <c r="CU21" s="983"/>
      <c r="CV21" s="984"/>
      <c r="CW21" s="982"/>
      <c r="CX21" s="983"/>
      <c r="CY21" s="983"/>
      <c r="CZ21" s="983"/>
      <c r="DA21" s="984"/>
      <c r="DB21" s="982"/>
      <c r="DC21" s="983"/>
      <c r="DD21" s="983"/>
      <c r="DE21" s="983"/>
      <c r="DF21" s="984"/>
      <c r="DG21" s="982"/>
      <c r="DH21" s="983"/>
      <c r="DI21" s="983"/>
      <c r="DJ21" s="983"/>
      <c r="DK21" s="984"/>
      <c r="DL21" s="982"/>
      <c r="DM21" s="983"/>
      <c r="DN21" s="983"/>
      <c r="DO21" s="983"/>
      <c r="DP21" s="984"/>
      <c r="DQ21" s="982"/>
      <c r="DR21" s="983"/>
      <c r="DS21" s="983"/>
      <c r="DT21" s="983"/>
      <c r="DU21" s="984"/>
      <c r="DV21" s="985"/>
      <c r="DW21" s="986"/>
      <c r="DX21" s="986"/>
      <c r="DY21" s="986"/>
      <c r="DZ21" s="987"/>
      <c r="EA21" s="147"/>
    </row>
    <row r="22" spans="1:131" s="148" customFormat="1" ht="26.25" customHeight="1" x14ac:dyDescent="0.2">
      <c r="A22" s="151">
        <v>16</v>
      </c>
      <c r="B22" s="1021"/>
      <c r="C22" s="1022"/>
      <c r="D22" s="1022"/>
      <c r="E22" s="1022"/>
      <c r="F22" s="1022"/>
      <c r="G22" s="1022"/>
      <c r="H22" s="1022"/>
      <c r="I22" s="1022"/>
      <c r="J22" s="1022"/>
      <c r="K22" s="1022"/>
      <c r="L22" s="1022"/>
      <c r="M22" s="1022"/>
      <c r="N22" s="1022"/>
      <c r="O22" s="1022"/>
      <c r="P22" s="1023"/>
      <c r="Q22" s="1064"/>
      <c r="R22" s="1065"/>
      <c r="S22" s="1065"/>
      <c r="T22" s="1065"/>
      <c r="U22" s="1065"/>
      <c r="V22" s="1065"/>
      <c r="W22" s="1065"/>
      <c r="X22" s="1065"/>
      <c r="Y22" s="1065"/>
      <c r="Z22" s="1065"/>
      <c r="AA22" s="1065"/>
      <c r="AB22" s="1065"/>
      <c r="AC22" s="1065"/>
      <c r="AD22" s="1065"/>
      <c r="AE22" s="1066"/>
      <c r="AF22" s="1026"/>
      <c r="AG22" s="1027"/>
      <c r="AH22" s="1027"/>
      <c r="AI22" s="1027"/>
      <c r="AJ22" s="1028"/>
      <c r="AK22" s="1067"/>
      <c r="AL22" s="1068"/>
      <c r="AM22" s="1068"/>
      <c r="AN22" s="1068"/>
      <c r="AO22" s="1068"/>
      <c r="AP22" s="1068"/>
      <c r="AQ22" s="1068"/>
      <c r="AR22" s="1068"/>
      <c r="AS22" s="1068"/>
      <c r="AT22" s="1068"/>
      <c r="AU22" s="1069"/>
      <c r="AV22" s="1069"/>
      <c r="AW22" s="1069"/>
      <c r="AX22" s="1069"/>
      <c r="AY22" s="1070"/>
      <c r="AZ22" s="1019" t="s">
        <v>379</v>
      </c>
      <c r="BA22" s="1019"/>
      <c r="BB22" s="1019"/>
      <c r="BC22" s="1019"/>
      <c r="BD22" s="1020"/>
      <c r="BE22" s="146"/>
      <c r="BF22" s="146"/>
      <c r="BG22" s="146"/>
      <c r="BH22" s="146"/>
      <c r="BI22" s="146"/>
      <c r="BJ22" s="146"/>
      <c r="BK22" s="146"/>
      <c r="BL22" s="146"/>
      <c r="BM22" s="146"/>
      <c r="BN22" s="146"/>
      <c r="BO22" s="146"/>
      <c r="BP22" s="146"/>
      <c r="BQ22" s="151">
        <v>16</v>
      </c>
      <c r="BR22" s="152"/>
      <c r="BS22" s="985"/>
      <c r="BT22" s="986"/>
      <c r="BU22" s="986"/>
      <c r="BV22" s="986"/>
      <c r="BW22" s="986"/>
      <c r="BX22" s="986"/>
      <c r="BY22" s="986"/>
      <c r="BZ22" s="986"/>
      <c r="CA22" s="986"/>
      <c r="CB22" s="986"/>
      <c r="CC22" s="986"/>
      <c r="CD22" s="986"/>
      <c r="CE22" s="986"/>
      <c r="CF22" s="986"/>
      <c r="CG22" s="1007"/>
      <c r="CH22" s="982"/>
      <c r="CI22" s="983"/>
      <c r="CJ22" s="983"/>
      <c r="CK22" s="983"/>
      <c r="CL22" s="984"/>
      <c r="CM22" s="982"/>
      <c r="CN22" s="983"/>
      <c r="CO22" s="983"/>
      <c r="CP22" s="983"/>
      <c r="CQ22" s="984"/>
      <c r="CR22" s="982"/>
      <c r="CS22" s="983"/>
      <c r="CT22" s="983"/>
      <c r="CU22" s="983"/>
      <c r="CV22" s="984"/>
      <c r="CW22" s="982"/>
      <c r="CX22" s="983"/>
      <c r="CY22" s="983"/>
      <c r="CZ22" s="983"/>
      <c r="DA22" s="984"/>
      <c r="DB22" s="982"/>
      <c r="DC22" s="983"/>
      <c r="DD22" s="983"/>
      <c r="DE22" s="983"/>
      <c r="DF22" s="984"/>
      <c r="DG22" s="982"/>
      <c r="DH22" s="983"/>
      <c r="DI22" s="983"/>
      <c r="DJ22" s="983"/>
      <c r="DK22" s="984"/>
      <c r="DL22" s="982"/>
      <c r="DM22" s="983"/>
      <c r="DN22" s="983"/>
      <c r="DO22" s="983"/>
      <c r="DP22" s="984"/>
      <c r="DQ22" s="982"/>
      <c r="DR22" s="983"/>
      <c r="DS22" s="983"/>
      <c r="DT22" s="983"/>
      <c r="DU22" s="984"/>
      <c r="DV22" s="985"/>
      <c r="DW22" s="986"/>
      <c r="DX22" s="986"/>
      <c r="DY22" s="986"/>
      <c r="DZ22" s="987"/>
      <c r="EA22" s="147"/>
    </row>
    <row r="23" spans="1:131" s="148" customFormat="1" ht="26.25" customHeight="1" thickBot="1" x14ac:dyDescent="0.25">
      <c r="A23" s="153" t="s">
        <v>380</v>
      </c>
      <c r="B23" s="928" t="s">
        <v>381</v>
      </c>
      <c r="C23" s="929"/>
      <c r="D23" s="929"/>
      <c r="E23" s="929"/>
      <c r="F23" s="929"/>
      <c r="G23" s="929"/>
      <c r="H23" s="929"/>
      <c r="I23" s="929"/>
      <c r="J23" s="929"/>
      <c r="K23" s="929"/>
      <c r="L23" s="929"/>
      <c r="M23" s="929"/>
      <c r="N23" s="929"/>
      <c r="O23" s="929"/>
      <c r="P23" s="939"/>
      <c r="Q23" s="1058">
        <f>SUM(Q7:U22)</f>
        <v>6260</v>
      </c>
      <c r="R23" s="1052"/>
      <c r="S23" s="1052"/>
      <c r="T23" s="1052"/>
      <c r="U23" s="1052"/>
      <c r="V23" s="1052">
        <f>SUM(V7:Z22)</f>
        <v>6046</v>
      </c>
      <c r="W23" s="1052"/>
      <c r="X23" s="1052"/>
      <c r="Y23" s="1052"/>
      <c r="Z23" s="1052"/>
      <c r="AA23" s="1052">
        <f>SUM(AA7:AE22)</f>
        <v>214</v>
      </c>
      <c r="AB23" s="1052"/>
      <c r="AC23" s="1052"/>
      <c r="AD23" s="1052"/>
      <c r="AE23" s="1059"/>
      <c r="AF23" s="1060">
        <v>213</v>
      </c>
      <c r="AG23" s="1052"/>
      <c r="AH23" s="1052"/>
      <c r="AI23" s="1052"/>
      <c r="AJ23" s="1061"/>
      <c r="AK23" s="1062"/>
      <c r="AL23" s="1063"/>
      <c r="AM23" s="1063"/>
      <c r="AN23" s="1063"/>
      <c r="AO23" s="1063"/>
      <c r="AP23" s="1052">
        <f>SUM(AP7:AT22)</f>
        <v>6953</v>
      </c>
      <c r="AQ23" s="1052"/>
      <c r="AR23" s="1052"/>
      <c r="AS23" s="1052"/>
      <c r="AT23" s="1052"/>
      <c r="AU23" s="1053"/>
      <c r="AV23" s="1053"/>
      <c r="AW23" s="1053"/>
      <c r="AX23" s="1053"/>
      <c r="AY23" s="1054"/>
      <c r="AZ23" s="1055" t="s">
        <v>126</v>
      </c>
      <c r="BA23" s="1056"/>
      <c r="BB23" s="1056"/>
      <c r="BC23" s="1056"/>
      <c r="BD23" s="1057"/>
      <c r="BE23" s="146"/>
      <c r="BF23" s="146"/>
      <c r="BG23" s="146"/>
      <c r="BH23" s="146"/>
      <c r="BI23" s="146"/>
      <c r="BJ23" s="146"/>
      <c r="BK23" s="146"/>
      <c r="BL23" s="146"/>
      <c r="BM23" s="146"/>
      <c r="BN23" s="146"/>
      <c r="BO23" s="146"/>
      <c r="BP23" s="146"/>
      <c r="BQ23" s="151">
        <v>17</v>
      </c>
      <c r="BR23" s="152"/>
      <c r="BS23" s="985"/>
      <c r="BT23" s="986"/>
      <c r="BU23" s="986"/>
      <c r="BV23" s="986"/>
      <c r="BW23" s="986"/>
      <c r="BX23" s="986"/>
      <c r="BY23" s="986"/>
      <c r="BZ23" s="986"/>
      <c r="CA23" s="986"/>
      <c r="CB23" s="986"/>
      <c r="CC23" s="986"/>
      <c r="CD23" s="986"/>
      <c r="CE23" s="986"/>
      <c r="CF23" s="986"/>
      <c r="CG23" s="1007"/>
      <c r="CH23" s="982"/>
      <c r="CI23" s="983"/>
      <c r="CJ23" s="983"/>
      <c r="CK23" s="983"/>
      <c r="CL23" s="984"/>
      <c r="CM23" s="982"/>
      <c r="CN23" s="983"/>
      <c r="CO23" s="983"/>
      <c r="CP23" s="983"/>
      <c r="CQ23" s="984"/>
      <c r="CR23" s="982"/>
      <c r="CS23" s="983"/>
      <c r="CT23" s="983"/>
      <c r="CU23" s="983"/>
      <c r="CV23" s="984"/>
      <c r="CW23" s="982"/>
      <c r="CX23" s="983"/>
      <c r="CY23" s="983"/>
      <c r="CZ23" s="983"/>
      <c r="DA23" s="984"/>
      <c r="DB23" s="982"/>
      <c r="DC23" s="983"/>
      <c r="DD23" s="983"/>
      <c r="DE23" s="983"/>
      <c r="DF23" s="984"/>
      <c r="DG23" s="982"/>
      <c r="DH23" s="983"/>
      <c r="DI23" s="983"/>
      <c r="DJ23" s="983"/>
      <c r="DK23" s="984"/>
      <c r="DL23" s="982"/>
      <c r="DM23" s="983"/>
      <c r="DN23" s="983"/>
      <c r="DO23" s="983"/>
      <c r="DP23" s="984"/>
      <c r="DQ23" s="982"/>
      <c r="DR23" s="983"/>
      <c r="DS23" s="983"/>
      <c r="DT23" s="983"/>
      <c r="DU23" s="984"/>
      <c r="DV23" s="985"/>
      <c r="DW23" s="986"/>
      <c r="DX23" s="986"/>
      <c r="DY23" s="986"/>
      <c r="DZ23" s="987"/>
      <c r="EA23" s="147"/>
    </row>
    <row r="24" spans="1:131" s="148" customFormat="1" ht="26.25" customHeight="1" x14ac:dyDescent="0.2">
      <c r="A24" s="1051" t="s">
        <v>382</v>
      </c>
      <c r="B24" s="1051"/>
      <c r="C24" s="1051"/>
      <c r="D24" s="1051"/>
      <c r="E24" s="1051"/>
      <c r="F24" s="1051"/>
      <c r="G24" s="1051"/>
      <c r="H24" s="1051"/>
      <c r="I24" s="1051"/>
      <c r="J24" s="1051"/>
      <c r="K24" s="1051"/>
      <c r="L24" s="1051"/>
      <c r="M24" s="1051"/>
      <c r="N24" s="1051"/>
      <c r="O24" s="1051"/>
      <c r="P24" s="1051"/>
      <c r="Q24" s="1051"/>
      <c r="R24" s="1051"/>
      <c r="S24" s="1051"/>
      <c r="T24" s="1051"/>
      <c r="U24" s="1051"/>
      <c r="V24" s="1051"/>
      <c r="W24" s="1051"/>
      <c r="X24" s="1051"/>
      <c r="Y24" s="1051"/>
      <c r="Z24" s="1051"/>
      <c r="AA24" s="1051"/>
      <c r="AB24" s="1051"/>
      <c r="AC24" s="1051"/>
      <c r="AD24" s="1051"/>
      <c r="AE24" s="1051"/>
      <c r="AF24" s="1051"/>
      <c r="AG24" s="1051"/>
      <c r="AH24" s="1051"/>
      <c r="AI24" s="1051"/>
      <c r="AJ24" s="1051"/>
      <c r="AK24" s="1051"/>
      <c r="AL24" s="1051"/>
      <c r="AM24" s="1051"/>
      <c r="AN24" s="1051"/>
      <c r="AO24" s="1051"/>
      <c r="AP24" s="1051"/>
      <c r="AQ24" s="1051"/>
      <c r="AR24" s="1051"/>
      <c r="AS24" s="1051"/>
      <c r="AT24" s="1051"/>
      <c r="AU24" s="1051"/>
      <c r="AV24" s="1051"/>
      <c r="AW24" s="1051"/>
      <c r="AX24" s="1051"/>
      <c r="AY24" s="1051"/>
      <c r="AZ24" s="237"/>
      <c r="BA24" s="237"/>
      <c r="BB24" s="237"/>
      <c r="BC24" s="237"/>
      <c r="BD24" s="237"/>
      <c r="BE24" s="146"/>
      <c r="BF24" s="146"/>
      <c r="BG24" s="146"/>
      <c r="BH24" s="146"/>
      <c r="BI24" s="146"/>
      <c r="BJ24" s="146"/>
      <c r="BK24" s="146"/>
      <c r="BL24" s="146"/>
      <c r="BM24" s="146"/>
      <c r="BN24" s="146"/>
      <c r="BO24" s="146"/>
      <c r="BP24" s="146"/>
      <c r="BQ24" s="151">
        <v>18</v>
      </c>
      <c r="BR24" s="152"/>
      <c r="BS24" s="985"/>
      <c r="BT24" s="986"/>
      <c r="BU24" s="986"/>
      <c r="BV24" s="986"/>
      <c r="BW24" s="986"/>
      <c r="BX24" s="986"/>
      <c r="BY24" s="986"/>
      <c r="BZ24" s="986"/>
      <c r="CA24" s="986"/>
      <c r="CB24" s="986"/>
      <c r="CC24" s="986"/>
      <c r="CD24" s="986"/>
      <c r="CE24" s="986"/>
      <c r="CF24" s="986"/>
      <c r="CG24" s="1007"/>
      <c r="CH24" s="982"/>
      <c r="CI24" s="983"/>
      <c r="CJ24" s="983"/>
      <c r="CK24" s="983"/>
      <c r="CL24" s="984"/>
      <c r="CM24" s="982"/>
      <c r="CN24" s="983"/>
      <c r="CO24" s="983"/>
      <c r="CP24" s="983"/>
      <c r="CQ24" s="984"/>
      <c r="CR24" s="982"/>
      <c r="CS24" s="983"/>
      <c r="CT24" s="983"/>
      <c r="CU24" s="983"/>
      <c r="CV24" s="984"/>
      <c r="CW24" s="982"/>
      <c r="CX24" s="983"/>
      <c r="CY24" s="983"/>
      <c r="CZ24" s="983"/>
      <c r="DA24" s="984"/>
      <c r="DB24" s="982"/>
      <c r="DC24" s="983"/>
      <c r="DD24" s="983"/>
      <c r="DE24" s="983"/>
      <c r="DF24" s="984"/>
      <c r="DG24" s="982"/>
      <c r="DH24" s="983"/>
      <c r="DI24" s="983"/>
      <c r="DJ24" s="983"/>
      <c r="DK24" s="984"/>
      <c r="DL24" s="982"/>
      <c r="DM24" s="983"/>
      <c r="DN24" s="983"/>
      <c r="DO24" s="983"/>
      <c r="DP24" s="984"/>
      <c r="DQ24" s="982"/>
      <c r="DR24" s="983"/>
      <c r="DS24" s="983"/>
      <c r="DT24" s="983"/>
      <c r="DU24" s="984"/>
      <c r="DV24" s="985"/>
      <c r="DW24" s="986"/>
      <c r="DX24" s="986"/>
      <c r="DY24" s="986"/>
      <c r="DZ24" s="987"/>
      <c r="EA24" s="147"/>
    </row>
    <row r="25" spans="1:131" ht="26.25" customHeight="1" thickBot="1" x14ac:dyDescent="0.25">
      <c r="A25" s="1050" t="s">
        <v>383</v>
      </c>
      <c r="B25" s="1050"/>
      <c r="C25" s="1050"/>
      <c r="D25" s="1050"/>
      <c r="E25" s="1050"/>
      <c r="F25" s="1050"/>
      <c r="G25" s="1050"/>
      <c r="H25" s="1050"/>
      <c r="I25" s="1050"/>
      <c r="J25" s="1050"/>
      <c r="K25" s="1050"/>
      <c r="L25" s="1050"/>
      <c r="M25" s="1050"/>
      <c r="N25" s="1050"/>
      <c r="O25" s="1050"/>
      <c r="P25" s="1050"/>
      <c r="Q25" s="1050"/>
      <c r="R25" s="1050"/>
      <c r="S25" s="1050"/>
      <c r="T25" s="1050"/>
      <c r="U25" s="1050"/>
      <c r="V25" s="1050"/>
      <c r="W25" s="1050"/>
      <c r="X25" s="1050"/>
      <c r="Y25" s="1050"/>
      <c r="Z25" s="1050"/>
      <c r="AA25" s="1050"/>
      <c r="AB25" s="1050"/>
      <c r="AC25" s="1050"/>
      <c r="AD25" s="1050"/>
      <c r="AE25" s="1050"/>
      <c r="AF25" s="1050"/>
      <c r="AG25" s="1050"/>
      <c r="AH25" s="1050"/>
      <c r="AI25" s="1050"/>
      <c r="AJ25" s="1050"/>
      <c r="AK25" s="1050"/>
      <c r="AL25" s="1050"/>
      <c r="AM25" s="1050"/>
      <c r="AN25" s="1050"/>
      <c r="AO25" s="1050"/>
      <c r="AP25" s="1050"/>
      <c r="AQ25" s="1050"/>
      <c r="AR25" s="1050"/>
      <c r="AS25" s="1050"/>
      <c r="AT25" s="1050"/>
      <c r="AU25" s="1050"/>
      <c r="AV25" s="1050"/>
      <c r="AW25" s="1050"/>
      <c r="AX25" s="1050"/>
      <c r="AY25" s="1050"/>
      <c r="AZ25" s="1050"/>
      <c r="BA25" s="1050"/>
      <c r="BB25" s="1050"/>
      <c r="BC25" s="1050"/>
      <c r="BD25" s="1050"/>
      <c r="BE25" s="1050"/>
      <c r="BF25" s="1050"/>
      <c r="BG25" s="1050"/>
      <c r="BH25" s="1050"/>
      <c r="BI25" s="1050"/>
      <c r="BJ25" s="237"/>
      <c r="BK25" s="237"/>
      <c r="BL25" s="237"/>
      <c r="BM25" s="237"/>
      <c r="BN25" s="237"/>
      <c r="BO25" s="154"/>
      <c r="BP25" s="154"/>
      <c r="BQ25" s="151">
        <v>19</v>
      </c>
      <c r="BR25" s="152"/>
      <c r="BS25" s="985"/>
      <c r="BT25" s="986"/>
      <c r="BU25" s="986"/>
      <c r="BV25" s="986"/>
      <c r="BW25" s="986"/>
      <c r="BX25" s="986"/>
      <c r="BY25" s="986"/>
      <c r="BZ25" s="986"/>
      <c r="CA25" s="986"/>
      <c r="CB25" s="986"/>
      <c r="CC25" s="986"/>
      <c r="CD25" s="986"/>
      <c r="CE25" s="986"/>
      <c r="CF25" s="986"/>
      <c r="CG25" s="1007"/>
      <c r="CH25" s="982"/>
      <c r="CI25" s="983"/>
      <c r="CJ25" s="983"/>
      <c r="CK25" s="983"/>
      <c r="CL25" s="984"/>
      <c r="CM25" s="982"/>
      <c r="CN25" s="983"/>
      <c r="CO25" s="983"/>
      <c r="CP25" s="983"/>
      <c r="CQ25" s="984"/>
      <c r="CR25" s="982"/>
      <c r="CS25" s="983"/>
      <c r="CT25" s="983"/>
      <c r="CU25" s="983"/>
      <c r="CV25" s="984"/>
      <c r="CW25" s="982"/>
      <c r="CX25" s="983"/>
      <c r="CY25" s="983"/>
      <c r="CZ25" s="983"/>
      <c r="DA25" s="984"/>
      <c r="DB25" s="982"/>
      <c r="DC25" s="983"/>
      <c r="DD25" s="983"/>
      <c r="DE25" s="983"/>
      <c r="DF25" s="984"/>
      <c r="DG25" s="982"/>
      <c r="DH25" s="983"/>
      <c r="DI25" s="983"/>
      <c r="DJ25" s="983"/>
      <c r="DK25" s="984"/>
      <c r="DL25" s="982"/>
      <c r="DM25" s="983"/>
      <c r="DN25" s="983"/>
      <c r="DO25" s="983"/>
      <c r="DP25" s="984"/>
      <c r="DQ25" s="982"/>
      <c r="DR25" s="983"/>
      <c r="DS25" s="983"/>
      <c r="DT25" s="983"/>
      <c r="DU25" s="984"/>
      <c r="DV25" s="985"/>
      <c r="DW25" s="986"/>
      <c r="DX25" s="986"/>
      <c r="DY25" s="986"/>
      <c r="DZ25" s="987"/>
      <c r="EA25" s="144"/>
    </row>
    <row r="26" spans="1:131" ht="26.25" customHeight="1" x14ac:dyDescent="0.2">
      <c r="A26" s="988" t="s">
        <v>361</v>
      </c>
      <c r="B26" s="989"/>
      <c r="C26" s="989"/>
      <c r="D26" s="989"/>
      <c r="E26" s="989"/>
      <c r="F26" s="989"/>
      <c r="G26" s="989"/>
      <c r="H26" s="989"/>
      <c r="I26" s="989"/>
      <c r="J26" s="989"/>
      <c r="K26" s="989"/>
      <c r="L26" s="989"/>
      <c r="M26" s="989"/>
      <c r="N26" s="989"/>
      <c r="O26" s="989"/>
      <c r="P26" s="990"/>
      <c r="Q26" s="994" t="s">
        <v>384</v>
      </c>
      <c r="R26" s="995"/>
      <c r="S26" s="995"/>
      <c r="T26" s="995"/>
      <c r="U26" s="996"/>
      <c r="V26" s="994" t="s">
        <v>385</v>
      </c>
      <c r="W26" s="995"/>
      <c r="X26" s="995"/>
      <c r="Y26" s="995"/>
      <c r="Z26" s="996"/>
      <c r="AA26" s="994" t="s">
        <v>386</v>
      </c>
      <c r="AB26" s="995"/>
      <c r="AC26" s="995"/>
      <c r="AD26" s="995"/>
      <c r="AE26" s="995"/>
      <c r="AF26" s="1046" t="s">
        <v>387</v>
      </c>
      <c r="AG26" s="1001"/>
      <c r="AH26" s="1001"/>
      <c r="AI26" s="1001"/>
      <c r="AJ26" s="1047"/>
      <c r="AK26" s="995" t="s">
        <v>388</v>
      </c>
      <c r="AL26" s="995"/>
      <c r="AM26" s="995"/>
      <c r="AN26" s="995"/>
      <c r="AO26" s="996"/>
      <c r="AP26" s="994" t="s">
        <v>389</v>
      </c>
      <c r="AQ26" s="995"/>
      <c r="AR26" s="995"/>
      <c r="AS26" s="995"/>
      <c r="AT26" s="996"/>
      <c r="AU26" s="994" t="s">
        <v>390</v>
      </c>
      <c r="AV26" s="995"/>
      <c r="AW26" s="995"/>
      <c r="AX26" s="995"/>
      <c r="AY26" s="996"/>
      <c r="AZ26" s="994" t="s">
        <v>391</v>
      </c>
      <c r="BA26" s="995"/>
      <c r="BB26" s="995"/>
      <c r="BC26" s="995"/>
      <c r="BD26" s="996"/>
      <c r="BE26" s="994" t="s">
        <v>368</v>
      </c>
      <c r="BF26" s="995"/>
      <c r="BG26" s="995"/>
      <c r="BH26" s="995"/>
      <c r="BI26" s="1008"/>
      <c r="BJ26" s="237"/>
      <c r="BK26" s="237"/>
      <c r="BL26" s="237"/>
      <c r="BM26" s="237"/>
      <c r="BN26" s="237"/>
      <c r="BO26" s="154"/>
      <c r="BP26" s="154"/>
      <c r="BQ26" s="151">
        <v>20</v>
      </c>
      <c r="BR26" s="152"/>
      <c r="BS26" s="985"/>
      <c r="BT26" s="986"/>
      <c r="BU26" s="986"/>
      <c r="BV26" s="986"/>
      <c r="BW26" s="986"/>
      <c r="BX26" s="986"/>
      <c r="BY26" s="986"/>
      <c r="BZ26" s="986"/>
      <c r="CA26" s="986"/>
      <c r="CB26" s="986"/>
      <c r="CC26" s="986"/>
      <c r="CD26" s="986"/>
      <c r="CE26" s="986"/>
      <c r="CF26" s="986"/>
      <c r="CG26" s="1007"/>
      <c r="CH26" s="982"/>
      <c r="CI26" s="983"/>
      <c r="CJ26" s="983"/>
      <c r="CK26" s="983"/>
      <c r="CL26" s="984"/>
      <c r="CM26" s="982"/>
      <c r="CN26" s="983"/>
      <c r="CO26" s="983"/>
      <c r="CP26" s="983"/>
      <c r="CQ26" s="984"/>
      <c r="CR26" s="982"/>
      <c r="CS26" s="983"/>
      <c r="CT26" s="983"/>
      <c r="CU26" s="983"/>
      <c r="CV26" s="984"/>
      <c r="CW26" s="982"/>
      <c r="CX26" s="983"/>
      <c r="CY26" s="983"/>
      <c r="CZ26" s="983"/>
      <c r="DA26" s="984"/>
      <c r="DB26" s="982"/>
      <c r="DC26" s="983"/>
      <c r="DD26" s="983"/>
      <c r="DE26" s="983"/>
      <c r="DF26" s="984"/>
      <c r="DG26" s="982"/>
      <c r="DH26" s="983"/>
      <c r="DI26" s="983"/>
      <c r="DJ26" s="983"/>
      <c r="DK26" s="984"/>
      <c r="DL26" s="982"/>
      <c r="DM26" s="983"/>
      <c r="DN26" s="983"/>
      <c r="DO26" s="983"/>
      <c r="DP26" s="984"/>
      <c r="DQ26" s="982"/>
      <c r="DR26" s="983"/>
      <c r="DS26" s="983"/>
      <c r="DT26" s="983"/>
      <c r="DU26" s="984"/>
      <c r="DV26" s="985"/>
      <c r="DW26" s="986"/>
      <c r="DX26" s="986"/>
      <c r="DY26" s="986"/>
      <c r="DZ26" s="987"/>
      <c r="EA26" s="144"/>
    </row>
    <row r="27" spans="1:131" ht="26.25" customHeight="1" thickBot="1" x14ac:dyDescent="0.25">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48"/>
      <c r="AG27" s="1004"/>
      <c r="AH27" s="1004"/>
      <c r="AI27" s="1004"/>
      <c r="AJ27" s="1049"/>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09"/>
      <c r="BJ27" s="237"/>
      <c r="BK27" s="237"/>
      <c r="BL27" s="237"/>
      <c r="BM27" s="237"/>
      <c r="BN27" s="237"/>
      <c r="BO27" s="154"/>
      <c r="BP27" s="154"/>
      <c r="BQ27" s="151">
        <v>21</v>
      </c>
      <c r="BR27" s="152"/>
      <c r="BS27" s="985"/>
      <c r="BT27" s="986"/>
      <c r="BU27" s="986"/>
      <c r="BV27" s="986"/>
      <c r="BW27" s="986"/>
      <c r="BX27" s="986"/>
      <c r="BY27" s="986"/>
      <c r="BZ27" s="986"/>
      <c r="CA27" s="986"/>
      <c r="CB27" s="986"/>
      <c r="CC27" s="986"/>
      <c r="CD27" s="986"/>
      <c r="CE27" s="986"/>
      <c r="CF27" s="986"/>
      <c r="CG27" s="1007"/>
      <c r="CH27" s="982"/>
      <c r="CI27" s="983"/>
      <c r="CJ27" s="983"/>
      <c r="CK27" s="983"/>
      <c r="CL27" s="984"/>
      <c r="CM27" s="982"/>
      <c r="CN27" s="983"/>
      <c r="CO27" s="983"/>
      <c r="CP27" s="983"/>
      <c r="CQ27" s="984"/>
      <c r="CR27" s="982"/>
      <c r="CS27" s="983"/>
      <c r="CT27" s="983"/>
      <c r="CU27" s="983"/>
      <c r="CV27" s="984"/>
      <c r="CW27" s="982"/>
      <c r="CX27" s="983"/>
      <c r="CY27" s="983"/>
      <c r="CZ27" s="983"/>
      <c r="DA27" s="984"/>
      <c r="DB27" s="982"/>
      <c r="DC27" s="983"/>
      <c r="DD27" s="983"/>
      <c r="DE27" s="983"/>
      <c r="DF27" s="984"/>
      <c r="DG27" s="982"/>
      <c r="DH27" s="983"/>
      <c r="DI27" s="983"/>
      <c r="DJ27" s="983"/>
      <c r="DK27" s="984"/>
      <c r="DL27" s="982"/>
      <c r="DM27" s="983"/>
      <c r="DN27" s="983"/>
      <c r="DO27" s="983"/>
      <c r="DP27" s="984"/>
      <c r="DQ27" s="982"/>
      <c r="DR27" s="983"/>
      <c r="DS27" s="983"/>
      <c r="DT27" s="983"/>
      <c r="DU27" s="984"/>
      <c r="DV27" s="985"/>
      <c r="DW27" s="986"/>
      <c r="DX27" s="986"/>
      <c r="DY27" s="986"/>
      <c r="DZ27" s="987"/>
      <c r="EA27" s="144"/>
    </row>
    <row r="28" spans="1:131" ht="26.25" customHeight="1" thickTop="1" x14ac:dyDescent="0.2">
      <c r="A28" s="155">
        <v>1</v>
      </c>
      <c r="B28" s="1038" t="s">
        <v>392</v>
      </c>
      <c r="C28" s="1039"/>
      <c r="D28" s="1039"/>
      <c r="E28" s="1039"/>
      <c r="F28" s="1039"/>
      <c r="G28" s="1039"/>
      <c r="H28" s="1039"/>
      <c r="I28" s="1039"/>
      <c r="J28" s="1039"/>
      <c r="K28" s="1039"/>
      <c r="L28" s="1039"/>
      <c r="M28" s="1039"/>
      <c r="N28" s="1039"/>
      <c r="O28" s="1039"/>
      <c r="P28" s="1040"/>
      <c r="Q28" s="1041">
        <v>1662</v>
      </c>
      <c r="R28" s="1042"/>
      <c r="S28" s="1042"/>
      <c r="T28" s="1042"/>
      <c r="U28" s="1042"/>
      <c r="V28" s="1042">
        <v>1538</v>
      </c>
      <c r="W28" s="1042"/>
      <c r="X28" s="1042"/>
      <c r="Y28" s="1042"/>
      <c r="Z28" s="1042"/>
      <c r="AA28" s="1042">
        <v>124</v>
      </c>
      <c r="AB28" s="1042"/>
      <c r="AC28" s="1042"/>
      <c r="AD28" s="1042"/>
      <c r="AE28" s="1043"/>
      <c r="AF28" s="1044">
        <v>124</v>
      </c>
      <c r="AG28" s="1042"/>
      <c r="AH28" s="1042"/>
      <c r="AI28" s="1042"/>
      <c r="AJ28" s="1045"/>
      <c r="AK28" s="1033">
        <v>140</v>
      </c>
      <c r="AL28" s="1034"/>
      <c r="AM28" s="1034"/>
      <c r="AN28" s="1034"/>
      <c r="AO28" s="1034"/>
      <c r="AP28" s="1034">
        <v>0</v>
      </c>
      <c r="AQ28" s="1034"/>
      <c r="AR28" s="1034"/>
      <c r="AS28" s="1034"/>
      <c r="AT28" s="1034"/>
      <c r="AU28" s="1034">
        <v>0</v>
      </c>
      <c r="AV28" s="1034"/>
      <c r="AW28" s="1034"/>
      <c r="AX28" s="1034"/>
      <c r="AY28" s="1034"/>
      <c r="AZ28" s="1035"/>
      <c r="BA28" s="1035"/>
      <c r="BB28" s="1035"/>
      <c r="BC28" s="1035"/>
      <c r="BD28" s="1035"/>
      <c r="BE28" s="1036"/>
      <c r="BF28" s="1036"/>
      <c r="BG28" s="1036"/>
      <c r="BH28" s="1036"/>
      <c r="BI28" s="1037"/>
      <c r="BJ28" s="237"/>
      <c r="BK28" s="237"/>
      <c r="BL28" s="237"/>
      <c r="BM28" s="237"/>
      <c r="BN28" s="237"/>
      <c r="BO28" s="154"/>
      <c r="BP28" s="154"/>
      <c r="BQ28" s="151">
        <v>22</v>
      </c>
      <c r="BR28" s="152"/>
      <c r="BS28" s="985"/>
      <c r="BT28" s="986"/>
      <c r="BU28" s="986"/>
      <c r="BV28" s="986"/>
      <c r="BW28" s="986"/>
      <c r="BX28" s="986"/>
      <c r="BY28" s="986"/>
      <c r="BZ28" s="986"/>
      <c r="CA28" s="986"/>
      <c r="CB28" s="986"/>
      <c r="CC28" s="986"/>
      <c r="CD28" s="986"/>
      <c r="CE28" s="986"/>
      <c r="CF28" s="986"/>
      <c r="CG28" s="1007"/>
      <c r="CH28" s="982"/>
      <c r="CI28" s="983"/>
      <c r="CJ28" s="983"/>
      <c r="CK28" s="983"/>
      <c r="CL28" s="984"/>
      <c r="CM28" s="982"/>
      <c r="CN28" s="983"/>
      <c r="CO28" s="983"/>
      <c r="CP28" s="983"/>
      <c r="CQ28" s="984"/>
      <c r="CR28" s="982"/>
      <c r="CS28" s="983"/>
      <c r="CT28" s="983"/>
      <c r="CU28" s="983"/>
      <c r="CV28" s="984"/>
      <c r="CW28" s="982"/>
      <c r="CX28" s="983"/>
      <c r="CY28" s="983"/>
      <c r="CZ28" s="983"/>
      <c r="DA28" s="984"/>
      <c r="DB28" s="982"/>
      <c r="DC28" s="983"/>
      <c r="DD28" s="983"/>
      <c r="DE28" s="983"/>
      <c r="DF28" s="984"/>
      <c r="DG28" s="982"/>
      <c r="DH28" s="983"/>
      <c r="DI28" s="983"/>
      <c r="DJ28" s="983"/>
      <c r="DK28" s="984"/>
      <c r="DL28" s="982"/>
      <c r="DM28" s="983"/>
      <c r="DN28" s="983"/>
      <c r="DO28" s="983"/>
      <c r="DP28" s="984"/>
      <c r="DQ28" s="982"/>
      <c r="DR28" s="983"/>
      <c r="DS28" s="983"/>
      <c r="DT28" s="983"/>
      <c r="DU28" s="984"/>
      <c r="DV28" s="985"/>
      <c r="DW28" s="986"/>
      <c r="DX28" s="986"/>
      <c r="DY28" s="986"/>
      <c r="DZ28" s="987"/>
      <c r="EA28" s="144"/>
    </row>
    <row r="29" spans="1:131" ht="26.25" customHeight="1" x14ac:dyDescent="0.2">
      <c r="A29" s="155">
        <v>2</v>
      </c>
      <c r="B29" s="1021" t="s">
        <v>393</v>
      </c>
      <c r="C29" s="1022"/>
      <c r="D29" s="1022"/>
      <c r="E29" s="1022"/>
      <c r="F29" s="1022"/>
      <c r="G29" s="1022"/>
      <c r="H29" s="1022"/>
      <c r="I29" s="1022"/>
      <c r="J29" s="1022"/>
      <c r="K29" s="1022"/>
      <c r="L29" s="1022"/>
      <c r="M29" s="1022"/>
      <c r="N29" s="1022"/>
      <c r="O29" s="1022"/>
      <c r="P29" s="1023"/>
      <c r="Q29" s="1029">
        <v>208</v>
      </c>
      <c r="R29" s="1030"/>
      <c r="S29" s="1030"/>
      <c r="T29" s="1030"/>
      <c r="U29" s="1030"/>
      <c r="V29" s="1030">
        <v>197</v>
      </c>
      <c r="W29" s="1030"/>
      <c r="X29" s="1030"/>
      <c r="Y29" s="1030"/>
      <c r="Z29" s="1030"/>
      <c r="AA29" s="1030">
        <v>11</v>
      </c>
      <c r="AB29" s="1030"/>
      <c r="AC29" s="1030"/>
      <c r="AD29" s="1030"/>
      <c r="AE29" s="1031"/>
      <c r="AF29" s="1026">
        <v>11</v>
      </c>
      <c r="AG29" s="1027"/>
      <c r="AH29" s="1027"/>
      <c r="AI29" s="1027"/>
      <c r="AJ29" s="1028"/>
      <c r="AK29" s="973">
        <v>52</v>
      </c>
      <c r="AL29" s="964"/>
      <c r="AM29" s="964"/>
      <c r="AN29" s="964"/>
      <c r="AO29" s="964"/>
      <c r="AP29" s="964">
        <v>0</v>
      </c>
      <c r="AQ29" s="964"/>
      <c r="AR29" s="964"/>
      <c r="AS29" s="964"/>
      <c r="AT29" s="964"/>
      <c r="AU29" s="964">
        <v>0</v>
      </c>
      <c r="AV29" s="964"/>
      <c r="AW29" s="964"/>
      <c r="AX29" s="964"/>
      <c r="AY29" s="964"/>
      <c r="AZ29" s="1032"/>
      <c r="BA29" s="1032"/>
      <c r="BB29" s="1032"/>
      <c r="BC29" s="1032"/>
      <c r="BD29" s="1032"/>
      <c r="BE29" s="965"/>
      <c r="BF29" s="965"/>
      <c r="BG29" s="965"/>
      <c r="BH29" s="965"/>
      <c r="BI29" s="966"/>
      <c r="BJ29" s="237"/>
      <c r="BK29" s="237"/>
      <c r="BL29" s="237"/>
      <c r="BM29" s="237"/>
      <c r="BN29" s="237"/>
      <c r="BO29" s="154"/>
      <c r="BP29" s="154"/>
      <c r="BQ29" s="151">
        <v>23</v>
      </c>
      <c r="BR29" s="152"/>
      <c r="BS29" s="985"/>
      <c r="BT29" s="986"/>
      <c r="BU29" s="986"/>
      <c r="BV29" s="986"/>
      <c r="BW29" s="986"/>
      <c r="BX29" s="986"/>
      <c r="BY29" s="986"/>
      <c r="BZ29" s="986"/>
      <c r="CA29" s="986"/>
      <c r="CB29" s="986"/>
      <c r="CC29" s="986"/>
      <c r="CD29" s="986"/>
      <c r="CE29" s="986"/>
      <c r="CF29" s="986"/>
      <c r="CG29" s="1007"/>
      <c r="CH29" s="982"/>
      <c r="CI29" s="983"/>
      <c r="CJ29" s="983"/>
      <c r="CK29" s="983"/>
      <c r="CL29" s="984"/>
      <c r="CM29" s="982"/>
      <c r="CN29" s="983"/>
      <c r="CO29" s="983"/>
      <c r="CP29" s="983"/>
      <c r="CQ29" s="984"/>
      <c r="CR29" s="982"/>
      <c r="CS29" s="983"/>
      <c r="CT29" s="983"/>
      <c r="CU29" s="983"/>
      <c r="CV29" s="984"/>
      <c r="CW29" s="982"/>
      <c r="CX29" s="983"/>
      <c r="CY29" s="983"/>
      <c r="CZ29" s="983"/>
      <c r="DA29" s="984"/>
      <c r="DB29" s="982"/>
      <c r="DC29" s="983"/>
      <c r="DD29" s="983"/>
      <c r="DE29" s="983"/>
      <c r="DF29" s="984"/>
      <c r="DG29" s="982"/>
      <c r="DH29" s="983"/>
      <c r="DI29" s="983"/>
      <c r="DJ29" s="983"/>
      <c r="DK29" s="984"/>
      <c r="DL29" s="982"/>
      <c r="DM29" s="983"/>
      <c r="DN29" s="983"/>
      <c r="DO29" s="983"/>
      <c r="DP29" s="984"/>
      <c r="DQ29" s="982"/>
      <c r="DR29" s="983"/>
      <c r="DS29" s="983"/>
      <c r="DT29" s="983"/>
      <c r="DU29" s="984"/>
      <c r="DV29" s="985"/>
      <c r="DW29" s="986"/>
      <c r="DX29" s="986"/>
      <c r="DY29" s="986"/>
      <c r="DZ29" s="987"/>
      <c r="EA29" s="144"/>
    </row>
    <row r="30" spans="1:131" ht="26.25" customHeight="1" x14ac:dyDescent="0.2">
      <c r="A30" s="155">
        <v>3</v>
      </c>
      <c r="B30" s="1021" t="s">
        <v>394</v>
      </c>
      <c r="C30" s="1022"/>
      <c r="D30" s="1022"/>
      <c r="E30" s="1022"/>
      <c r="F30" s="1022"/>
      <c r="G30" s="1022"/>
      <c r="H30" s="1022"/>
      <c r="I30" s="1022"/>
      <c r="J30" s="1022"/>
      <c r="K30" s="1022"/>
      <c r="L30" s="1022"/>
      <c r="M30" s="1022"/>
      <c r="N30" s="1022"/>
      <c r="O30" s="1022"/>
      <c r="P30" s="1023"/>
      <c r="Q30" s="1029">
        <v>1277</v>
      </c>
      <c r="R30" s="1030"/>
      <c r="S30" s="1030"/>
      <c r="T30" s="1030"/>
      <c r="U30" s="1030"/>
      <c r="V30" s="1030">
        <v>1264</v>
      </c>
      <c r="W30" s="1030"/>
      <c r="X30" s="1030"/>
      <c r="Y30" s="1030"/>
      <c r="Z30" s="1030"/>
      <c r="AA30" s="1030">
        <v>13</v>
      </c>
      <c r="AB30" s="1030"/>
      <c r="AC30" s="1030"/>
      <c r="AD30" s="1030"/>
      <c r="AE30" s="1031"/>
      <c r="AF30" s="1026">
        <v>13</v>
      </c>
      <c r="AG30" s="1027"/>
      <c r="AH30" s="1027"/>
      <c r="AI30" s="1027"/>
      <c r="AJ30" s="1028"/>
      <c r="AK30" s="973">
        <v>195</v>
      </c>
      <c r="AL30" s="964"/>
      <c r="AM30" s="964"/>
      <c r="AN30" s="964"/>
      <c r="AO30" s="964"/>
      <c r="AP30" s="964">
        <v>0</v>
      </c>
      <c r="AQ30" s="964"/>
      <c r="AR30" s="964"/>
      <c r="AS30" s="964"/>
      <c r="AT30" s="964"/>
      <c r="AU30" s="964">
        <v>0</v>
      </c>
      <c r="AV30" s="964"/>
      <c r="AW30" s="964"/>
      <c r="AX30" s="964"/>
      <c r="AY30" s="964"/>
      <c r="AZ30" s="1032"/>
      <c r="BA30" s="1032"/>
      <c r="BB30" s="1032"/>
      <c r="BC30" s="1032"/>
      <c r="BD30" s="1032"/>
      <c r="BE30" s="965"/>
      <c r="BF30" s="965"/>
      <c r="BG30" s="965"/>
      <c r="BH30" s="965"/>
      <c r="BI30" s="966"/>
      <c r="BJ30" s="237"/>
      <c r="BK30" s="237"/>
      <c r="BL30" s="237"/>
      <c r="BM30" s="237"/>
      <c r="BN30" s="237"/>
      <c r="BO30" s="154"/>
      <c r="BP30" s="154"/>
      <c r="BQ30" s="151">
        <v>24</v>
      </c>
      <c r="BR30" s="152"/>
      <c r="BS30" s="985"/>
      <c r="BT30" s="986"/>
      <c r="BU30" s="986"/>
      <c r="BV30" s="986"/>
      <c r="BW30" s="986"/>
      <c r="BX30" s="986"/>
      <c r="BY30" s="986"/>
      <c r="BZ30" s="986"/>
      <c r="CA30" s="986"/>
      <c r="CB30" s="986"/>
      <c r="CC30" s="986"/>
      <c r="CD30" s="986"/>
      <c r="CE30" s="986"/>
      <c r="CF30" s="986"/>
      <c r="CG30" s="1007"/>
      <c r="CH30" s="982"/>
      <c r="CI30" s="983"/>
      <c r="CJ30" s="983"/>
      <c r="CK30" s="983"/>
      <c r="CL30" s="984"/>
      <c r="CM30" s="982"/>
      <c r="CN30" s="983"/>
      <c r="CO30" s="983"/>
      <c r="CP30" s="983"/>
      <c r="CQ30" s="984"/>
      <c r="CR30" s="982"/>
      <c r="CS30" s="983"/>
      <c r="CT30" s="983"/>
      <c r="CU30" s="983"/>
      <c r="CV30" s="984"/>
      <c r="CW30" s="982"/>
      <c r="CX30" s="983"/>
      <c r="CY30" s="983"/>
      <c r="CZ30" s="983"/>
      <c r="DA30" s="984"/>
      <c r="DB30" s="982"/>
      <c r="DC30" s="983"/>
      <c r="DD30" s="983"/>
      <c r="DE30" s="983"/>
      <c r="DF30" s="984"/>
      <c r="DG30" s="982"/>
      <c r="DH30" s="983"/>
      <c r="DI30" s="983"/>
      <c r="DJ30" s="983"/>
      <c r="DK30" s="984"/>
      <c r="DL30" s="982"/>
      <c r="DM30" s="983"/>
      <c r="DN30" s="983"/>
      <c r="DO30" s="983"/>
      <c r="DP30" s="984"/>
      <c r="DQ30" s="982"/>
      <c r="DR30" s="983"/>
      <c r="DS30" s="983"/>
      <c r="DT30" s="983"/>
      <c r="DU30" s="984"/>
      <c r="DV30" s="985"/>
      <c r="DW30" s="986"/>
      <c r="DX30" s="986"/>
      <c r="DY30" s="986"/>
      <c r="DZ30" s="987"/>
      <c r="EA30" s="144"/>
    </row>
    <row r="31" spans="1:131" ht="26.25" customHeight="1" x14ac:dyDescent="0.2">
      <c r="A31" s="155">
        <v>4</v>
      </c>
      <c r="B31" s="1021" t="s">
        <v>395</v>
      </c>
      <c r="C31" s="1022"/>
      <c r="D31" s="1022"/>
      <c r="E31" s="1022"/>
      <c r="F31" s="1022"/>
      <c r="G31" s="1022"/>
      <c r="H31" s="1022"/>
      <c r="I31" s="1022"/>
      <c r="J31" s="1022"/>
      <c r="K31" s="1022"/>
      <c r="L31" s="1022"/>
      <c r="M31" s="1022"/>
      <c r="N31" s="1022"/>
      <c r="O31" s="1022"/>
      <c r="P31" s="1023"/>
      <c r="Q31" s="1029">
        <v>115</v>
      </c>
      <c r="R31" s="1030"/>
      <c r="S31" s="1030"/>
      <c r="T31" s="1030"/>
      <c r="U31" s="1030"/>
      <c r="V31" s="1030">
        <v>99</v>
      </c>
      <c r="W31" s="1030"/>
      <c r="X31" s="1030"/>
      <c r="Y31" s="1030"/>
      <c r="Z31" s="1030"/>
      <c r="AA31" s="1030">
        <v>16</v>
      </c>
      <c r="AB31" s="1030"/>
      <c r="AC31" s="1030"/>
      <c r="AD31" s="1030"/>
      <c r="AE31" s="1031"/>
      <c r="AF31" s="1026">
        <v>16</v>
      </c>
      <c r="AG31" s="1027"/>
      <c r="AH31" s="1027"/>
      <c r="AI31" s="1027"/>
      <c r="AJ31" s="1028"/>
      <c r="AK31" s="973">
        <v>7</v>
      </c>
      <c r="AL31" s="964"/>
      <c r="AM31" s="964"/>
      <c r="AN31" s="964"/>
      <c r="AO31" s="964"/>
      <c r="AP31" s="964">
        <v>8</v>
      </c>
      <c r="AQ31" s="964"/>
      <c r="AR31" s="964"/>
      <c r="AS31" s="964"/>
      <c r="AT31" s="964"/>
      <c r="AU31" s="964">
        <v>6</v>
      </c>
      <c r="AV31" s="964"/>
      <c r="AW31" s="964"/>
      <c r="AX31" s="964"/>
      <c r="AY31" s="964"/>
      <c r="AZ31" s="1032"/>
      <c r="BA31" s="1032"/>
      <c r="BB31" s="1032"/>
      <c r="BC31" s="1032"/>
      <c r="BD31" s="1032"/>
      <c r="BE31" s="965"/>
      <c r="BF31" s="965"/>
      <c r="BG31" s="965"/>
      <c r="BH31" s="965"/>
      <c r="BI31" s="966"/>
      <c r="BJ31" s="237"/>
      <c r="BK31" s="237"/>
      <c r="BL31" s="237"/>
      <c r="BM31" s="237"/>
      <c r="BN31" s="237"/>
      <c r="BO31" s="154"/>
      <c r="BP31" s="154"/>
      <c r="BQ31" s="151">
        <v>25</v>
      </c>
      <c r="BR31" s="152"/>
      <c r="BS31" s="985"/>
      <c r="BT31" s="986"/>
      <c r="BU31" s="986"/>
      <c r="BV31" s="986"/>
      <c r="BW31" s="986"/>
      <c r="BX31" s="986"/>
      <c r="BY31" s="986"/>
      <c r="BZ31" s="986"/>
      <c r="CA31" s="986"/>
      <c r="CB31" s="986"/>
      <c r="CC31" s="986"/>
      <c r="CD31" s="986"/>
      <c r="CE31" s="986"/>
      <c r="CF31" s="986"/>
      <c r="CG31" s="1007"/>
      <c r="CH31" s="982"/>
      <c r="CI31" s="983"/>
      <c r="CJ31" s="983"/>
      <c r="CK31" s="983"/>
      <c r="CL31" s="984"/>
      <c r="CM31" s="982"/>
      <c r="CN31" s="983"/>
      <c r="CO31" s="983"/>
      <c r="CP31" s="983"/>
      <c r="CQ31" s="984"/>
      <c r="CR31" s="982"/>
      <c r="CS31" s="983"/>
      <c r="CT31" s="983"/>
      <c r="CU31" s="983"/>
      <c r="CV31" s="984"/>
      <c r="CW31" s="982"/>
      <c r="CX31" s="983"/>
      <c r="CY31" s="983"/>
      <c r="CZ31" s="983"/>
      <c r="DA31" s="984"/>
      <c r="DB31" s="982"/>
      <c r="DC31" s="983"/>
      <c r="DD31" s="983"/>
      <c r="DE31" s="983"/>
      <c r="DF31" s="984"/>
      <c r="DG31" s="982"/>
      <c r="DH31" s="983"/>
      <c r="DI31" s="983"/>
      <c r="DJ31" s="983"/>
      <c r="DK31" s="984"/>
      <c r="DL31" s="982"/>
      <c r="DM31" s="983"/>
      <c r="DN31" s="983"/>
      <c r="DO31" s="983"/>
      <c r="DP31" s="984"/>
      <c r="DQ31" s="982"/>
      <c r="DR31" s="983"/>
      <c r="DS31" s="983"/>
      <c r="DT31" s="983"/>
      <c r="DU31" s="984"/>
      <c r="DV31" s="985"/>
      <c r="DW31" s="986"/>
      <c r="DX31" s="986"/>
      <c r="DY31" s="986"/>
      <c r="DZ31" s="987"/>
      <c r="EA31" s="144"/>
    </row>
    <row r="32" spans="1:131" ht="26.25" customHeight="1" x14ac:dyDescent="0.2">
      <c r="A32" s="155">
        <v>5</v>
      </c>
      <c r="B32" s="1021" t="s">
        <v>396</v>
      </c>
      <c r="C32" s="1022"/>
      <c r="D32" s="1022"/>
      <c r="E32" s="1022"/>
      <c r="F32" s="1022"/>
      <c r="G32" s="1022"/>
      <c r="H32" s="1022"/>
      <c r="I32" s="1022"/>
      <c r="J32" s="1022"/>
      <c r="K32" s="1022"/>
      <c r="L32" s="1022"/>
      <c r="M32" s="1022"/>
      <c r="N32" s="1022"/>
      <c r="O32" s="1022"/>
      <c r="P32" s="1023"/>
      <c r="Q32" s="1029">
        <v>430</v>
      </c>
      <c r="R32" s="1030"/>
      <c r="S32" s="1030"/>
      <c r="T32" s="1030"/>
      <c r="U32" s="1030"/>
      <c r="V32" s="1030">
        <v>458</v>
      </c>
      <c r="W32" s="1030"/>
      <c r="X32" s="1030"/>
      <c r="Y32" s="1030"/>
      <c r="Z32" s="1030"/>
      <c r="AA32" s="1030">
        <f>-28</f>
        <v>-28</v>
      </c>
      <c r="AB32" s="1030"/>
      <c r="AC32" s="1030"/>
      <c r="AD32" s="1030"/>
      <c r="AE32" s="1031"/>
      <c r="AF32" s="1026">
        <v>958</v>
      </c>
      <c r="AG32" s="1027"/>
      <c r="AH32" s="1027"/>
      <c r="AI32" s="1027"/>
      <c r="AJ32" s="1028"/>
      <c r="AK32" s="973">
        <v>194</v>
      </c>
      <c r="AL32" s="964"/>
      <c r="AM32" s="964"/>
      <c r="AN32" s="964"/>
      <c r="AO32" s="964"/>
      <c r="AP32" s="964">
        <v>1947</v>
      </c>
      <c r="AQ32" s="964"/>
      <c r="AR32" s="964"/>
      <c r="AS32" s="964"/>
      <c r="AT32" s="964"/>
      <c r="AU32" s="964">
        <v>1947</v>
      </c>
      <c r="AV32" s="964"/>
      <c r="AW32" s="964"/>
      <c r="AX32" s="964"/>
      <c r="AY32" s="964"/>
      <c r="AZ32" s="1032"/>
      <c r="BA32" s="1032"/>
      <c r="BB32" s="1032"/>
      <c r="BC32" s="1032"/>
      <c r="BD32" s="1032"/>
      <c r="BE32" s="965" t="s">
        <v>397</v>
      </c>
      <c r="BF32" s="965"/>
      <c r="BG32" s="965"/>
      <c r="BH32" s="965"/>
      <c r="BI32" s="966"/>
      <c r="BJ32" s="237"/>
      <c r="BK32" s="237"/>
      <c r="BL32" s="237"/>
      <c r="BM32" s="237"/>
      <c r="BN32" s="237"/>
      <c r="BO32" s="154"/>
      <c r="BP32" s="154"/>
      <c r="BQ32" s="151">
        <v>26</v>
      </c>
      <c r="BR32" s="152"/>
      <c r="BS32" s="985"/>
      <c r="BT32" s="986"/>
      <c r="BU32" s="986"/>
      <c r="BV32" s="986"/>
      <c r="BW32" s="986"/>
      <c r="BX32" s="986"/>
      <c r="BY32" s="986"/>
      <c r="BZ32" s="986"/>
      <c r="CA32" s="986"/>
      <c r="CB32" s="986"/>
      <c r="CC32" s="986"/>
      <c r="CD32" s="986"/>
      <c r="CE32" s="986"/>
      <c r="CF32" s="986"/>
      <c r="CG32" s="1007"/>
      <c r="CH32" s="982"/>
      <c r="CI32" s="983"/>
      <c r="CJ32" s="983"/>
      <c r="CK32" s="983"/>
      <c r="CL32" s="984"/>
      <c r="CM32" s="982"/>
      <c r="CN32" s="983"/>
      <c r="CO32" s="983"/>
      <c r="CP32" s="983"/>
      <c r="CQ32" s="984"/>
      <c r="CR32" s="982"/>
      <c r="CS32" s="983"/>
      <c r="CT32" s="983"/>
      <c r="CU32" s="983"/>
      <c r="CV32" s="984"/>
      <c r="CW32" s="982"/>
      <c r="CX32" s="983"/>
      <c r="CY32" s="983"/>
      <c r="CZ32" s="983"/>
      <c r="DA32" s="984"/>
      <c r="DB32" s="982"/>
      <c r="DC32" s="983"/>
      <c r="DD32" s="983"/>
      <c r="DE32" s="983"/>
      <c r="DF32" s="984"/>
      <c r="DG32" s="982"/>
      <c r="DH32" s="983"/>
      <c r="DI32" s="983"/>
      <c r="DJ32" s="983"/>
      <c r="DK32" s="984"/>
      <c r="DL32" s="982"/>
      <c r="DM32" s="983"/>
      <c r="DN32" s="983"/>
      <c r="DO32" s="983"/>
      <c r="DP32" s="984"/>
      <c r="DQ32" s="982"/>
      <c r="DR32" s="983"/>
      <c r="DS32" s="983"/>
      <c r="DT32" s="983"/>
      <c r="DU32" s="984"/>
      <c r="DV32" s="985"/>
      <c r="DW32" s="986"/>
      <c r="DX32" s="986"/>
      <c r="DY32" s="986"/>
      <c r="DZ32" s="987"/>
      <c r="EA32" s="144"/>
    </row>
    <row r="33" spans="1:131" ht="26.25" customHeight="1" x14ac:dyDescent="0.2">
      <c r="A33" s="155">
        <v>6</v>
      </c>
      <c r="B33" s="1021" t="s">
        <v>398</v>
      </c>
      <c r="C33" s="1022"/>
      <c r="D33" s="1022"/>
      <c r="E33" s="1022"/>
      <c r="F33" s="1022"/>
      <c r="G33" s="1022"/>
      <c r="H33" s="1022"/>
      <c r="I33" s="1022"/>
      <c r="J33" s="1022"/>
      <c r="K33" s="1022"/>
      <c r="L33" s="1022"/>
      <c r="M33" s="1022"/>
      <c r="N33" s="1022"/>
      <c r="O33" s="1022"/>
      <c r="P33" s="1023"/>
      <c r="Q33" s="1029">
        <v>28</v>
      </c>
      <c r="R33" s="1030"/>
      <c r="S33" s="1030"/>
      <c r="T33" s="1030"/>
      <c r="U33" s="1030"/>
      <c r="V33" s="1030">
        <v>21</v>
      </c>
      <c r="W33" s="1030"/>
      <c r="X33" s="1030"/>
      <c r="Y33" s="1030"/>
      <c r="Z33" s="1030"/>
      <c r="AA33" s="1030">
        <v>7</v>
      </c>
      <c r="AB33" s="1030"/>
      <c r="AC33" s="1030"/>
      <c r="AD33" s="1030"/>
      <c r="AE33" s="1031"/>
      <c r="AF33" s="1026">
        <v>7</v>
      </c>
      <c r="AG33" s="1027"/>
      <c r="AH33" s="1027"/>
      <c r="AI33" s="1027"/>
      <c r="AJ33" s="1028"/>
      <c r="AK33" s="973">
        <v>26</v>
      </c>
      <c r="AL33" s="964"/>
      <c r="AM33" s="964"/>
      <c r="AN33" s="964"/>
      <c r="AO33" s="964"/>
      <c r="AP33" s="964">
        <v>97</v>
      </c>
      <c r="AQ33" s="964"/>
      <c r="AR33" s="964"/>
      <c r="AS33" s="964"/>
      <c r="AT33" s="964"/>
      <c r="AU33" s="964">
        <v>91</v>
      </c>
      <c r="AV33" s="964"/>
      <c r="AW33" s="964"/>
      <c r="AX33" s="964"/>
      <c r="AY33" s="964"/>
      <c r="AZ33" s="1032"/>
      <c r="BA33" s="1032"/>
      <c r="BB33" s="1032"/>
      <c r="BC33" s="1032"/>
      <c r="BD33" s="1032"/>
      <c r="BE33" s="965" t="s">
        <v>399</v>
      </c>
      <c r="BF33" s="965"/>
      <c r="BG33" s="965"/>
      <c r="BH33" s="965"/>
      <c r="BI33" s="966"/>
      <c r="BJ33" s="237"/>
      <c r="BK33" s="237"/>
      <c r="BL33" s="237"/>
      <c r="BM33" s="237"/>
      <c r="BN33" s="237"/>
      <c r="BO33" s="154"/>
      <c r="BP33" s="154"/>
      <c r="BQ33" s="151">
        <v>27</v>
      </c>
      <c r="BR33" s="152"/>
      <c r="BS33" s="985"/>
      <c r="BT33" s="986"/>
      <c r="BU33" s="986"/>
      <c r="BV33" s="986"/>
      <c r="BW33" s="986"/>
      <c r="BX33" s="986"/>
      <c r="BY33" s="986"/>
      <c r="BZ33" s="986"/>
      <c r="CA33" s="986"/>
      <c r="CB33" s="986"/>
      <c r="CC33" s="986"/>
      <c r="CD33" s="986"/>
      <c r="CE33" s="986"/>
      <c r="CF33" s="986"/>
      <c r="CG33" s="1007"/>
      <c r="CH33" s="982"/>
      <c r="CI33" s="983"/>
      <c r="CJ33" s="983"/>
      <c r="CK33" s="983"/>
      <c r="CL33" s="984"/>
      <c r="CM33" s="982"/>
      <c r="CN33" s="983"/>
      <c r="CO33" s="983"/>
      <c r="CP33" s="983"/>
      <c r="CQ33" s="984"/>
      <c r="CR33" s="982"/>
      <c r="CS33" s="983"/>
      <c r="CT33" s="983"/>
      <c r="CU33" s="983"/>
      <c r="CV33" s="984"/>
      <c r="CW33" s="982"/>
      <c r="CX33" s="983"/>
      <c r="CY33" s="983"/>
      <c r="CZ33" s="983"/>
      <c r="DA33" s="984"/>
      <c r="DB33" s="982"/>
      <c r="DC33" s="983"/>
      <c r="DD33" s="983"/>
      <c r="DE33" s="983"/>
      <c r="DF33" s="984"/>
      <c r="DG33" s="982"/>
      <c r="DH33" s="983"/>
      <c r="DI33" s="983"/>
      <c r="DJ33" s="983"/>
      <c r="DK33" s="984"/>
      <c r="DL33" s="982"/>
      <c r="DM33" s="983"/>
      <c r="DN33" s="983"/>
      <c r="DO33" s="983"/>
      <c r="DP33" s="984"/>
      <c r="DQ33" s="982"/>
      <c r="DR33" s="983"/>
      <c r="DS33" s="983"/>
      <c r="DT33" s="983"/>
      <c r="DU33" s="984"/>
      <c r="DV33" s="985"/>
      <c r="DW33" s="986"/>
      <c r="DX33" s="986"/>
      <c r="DY33" s="986"/>
      <c r="DZ33" s="987"/>
      <c r="EA33" s="144"/>
    </row>
    <row r="34" spans="1:131" ht="26.25" customHeight="1" x14ac:dyDescent="0.2">
      <c r="A34" s="155">
        <v>7</v>
      </c>
      <c r="B34" s="1021" t="s">
        <v>400</v>
      </c>
      <c r="C34" s="1022"/>
      <c r="D34" s="1022"/>
      <c r="E34" s="1022"/>
      <c r="F34" s="1022"/>
      <c r="G34" s="1022"/>
      <c r="H34" s="1022"/>
      <c r="I34" s="1022"/>
      <c r="J34" s="1022"/>
      <c r="K34" s="1022"/>
      <c r="L34" s="1022"/>
      <c r="M34" s="1022"/>
      <c r="N34" s="1022"/>
      <c r="O34" s="1022"/>
      <c r="P34" s="1023"/>
      <c r="Q34" s="1029">
        <v>337</v>
      </c>
      <c r="R34" s="1030"/>
      <c r="S34" s="1030"/>
      <c r="T34" s="1030"/>
      <c r="U34" s="1030"/>
      <c r="V34" s="1030">
        <v>320</v>
      </c>
      <c r="W34" s="1030"/>
      <c r="X34" s="1030"/>
      <c r="Y34" s="1030"/>
      <c r="Z34" s="1030"/>
      <c r="AA34" s="1030">
        <v>17</v>
      </c>
      <c r="AB34" s="1030"/>
      <c r="AC34" s="1030"/>
      <c r="AD34" s="1030"/>
      <c r="AE34" s="1031"/>
      <c r="AF34" s="1026">
        <v>17</v>
      </c>
      <c r="AG34" s="1027"/>
      <c r="AH34" s="1027"/>
      <c r="AI34" s="1027"/>
      <c r="AJ34" s="1028"/>
      <c r="AK34" s="973">
        <v>204</v>
      </c>
      <c r="AL34" s="964"/>
      <c r="AM34" s="964"/>
      <c r="AN34" s="964"/>
      <c r="AO34" s="964"/>
      <c r="AP34" s="964">
        <v>2018</v>
      </c>
      <c r="AQ34" s="964"/>
      <c r="AR34" s="964"/>
      <c r="AS34" s="964"/>
      <c r="AT34" s="964"/>
      <c r="AU34" s="964">
        <v>1883</v>
      </c>
      <c r="AV34" s="964"/>
      <c r="AW34" s="964"/>
      <c r="AX34" s="964"/>
      <c r="AY34" s="964"/>
      <c r="AZ34" s="1032"/>
      <c r="BA34" s="1032"/>
      <c r="BB34" s="1032"/>
      <c r="BC34" s="1032"/>
      <c r="BD34" s="1032"/>
      <c r="BE34" s="965" t="s">
        <v>399</v>
      </c>
      <c r="BF34" s="965"/>
      <c r="BG34" s="965"/>
      <c r="BH34" s="965"/>
      <c r="BI34" s="966"/>
      <c r="BJ34" s="237"/>
      <c r="BK34" s="237"/>
      <c r="BL34" s="237"/>
      <c r="BM34" s="237"/>
      <c r="BN34" s="237"/>
      <c r="BO34" s="154"/>
      <c r="BP34" s="154"/>
      <c r="BQ34" s="151">
        <v>28</v>
      </c>
      <c r="BR34" s="152"/>
      <c r="BS34" s="985"/>
      <c r="BT34" s="986"/>
      <c r="BU34" s="986"/>
      <c r="BV34" s="986"/>
      <c r="BW34" s="986"/>
      <c r="BX34" s="986"/>
      <c r="BY34" s="986"/>
      <c r="BZ34" s="986"/>
      <c r="CA34" s="986"/>
      <c r="CB34" s="986"/>
      <c r="CC34" s="986"/>
      <c r="CD34" s="986"/>
      <c r="CE34" s="986"/>
      <c r="CF34" s="986"/>
      <c r="CG34" s="1007"/>
      <c r="CH34" s="982"/>
      <c r="CI34" s="983"/>
      <c r="CJ34" s="983"/>
      <c r="CK34" s="983"/>
      <c r="CL34" s="984"/>
      <c r="CM34" s="982"/>
      <c r="CN34" s="983"/>
      <c r="CO34" s="983"/>
      <c r="CP34" s="983"/>
      <c r="CQ34" s="984"/>
      <c r="CR34" s="982"/>
      <c r="CS34" s="983"/>
      <c r="CT34" s="983"/>
      <c r="CU34" s="983"/>
      <c r="CV34" s="984"/>
      <c r="CW34" s="982"/>
      <c r="CX34" s="983"/>
      <c r="CY34" s="983"/>
      <c r="CZ34" s="983"/>
      <c r="DA34" s="984"/>
      <c r="DB34" s="982"/>
      <c r="DC34" s="983"/>
      <c r="DD34" s="983"/>
      <c r="DE34" s="983"/>
      <c r="DF34" s="984"/>
      <c r="DG34" s="982"/>
      <c r="DH34" s="983"/>
      <c r="DI34" s="983"/>
      <c r="DJ34" s="983"/>
      <c r="DK34" s="984"/>
      <c r="DL34" s="982"/>
      <c r="DM34" s="983"/>
      <c r="DN34" s="983"/>
      <c r="DO34" s="983"/>
      <c r="DP34" s="984"/>
      <c r="DQ34" s="982"/>
      <c r="DR34" s="983"/>
      <c r="DS34" s="983"/>
      <c r="DT34" s="983"/>
      <c r="DU34" s="984"/>
      <c r="DV34" s="985"/>
      <c r="DW34" s="986"/>
      <c r="DX34" s="986"/>
      <c r="DY34" s="986"/>
      <c r="DZ34" s="987"/>
      <c r="EA34" s="144"/>
    </row>
    <row r="35" spans="1:131" ht="26.25" customHeight="1" x14ac:dyDescent="0.2">
      <c r="A35" s="155">
        <v>8</v>
      </c>
      <c r="B35" s="1021"/>
      <c r="C35" s="1022"/>
      <c r="D35" s="1022"/>
      <c r="E35" s="1022"/>
      <c r="F35" s="1022"/>
      <c r="G35" s="1022"/>
      <c r="H35" s="1022"/>
      <c r="I35" s="1022"/>
      <c r="J35" s="1022"/>
      <c r="K35" s="1022"/>
      <c r="L35" s="1022"/>
      <c r="M35" s="1022"/>
      <c r="N35" s="1022"/>
      <c r="O35" s="1022"/>
      <c r="P35" s="1023"/>
      <c r="Q35" s="1029"/>
      <c r="R35" s="1030"/>
      <c r="S35" s="1030"/>
      <c r="T35" s="1030"/>
      <c r="U35" s="1030"/>
      <c r="V35" s="1030"/>
      <c r="W35" s="1030"/>
      <c r="X35" s="1030"/>
      <c r="Y35" s="1030"/>
      <c r="Z35" s="1030"/>
      <c r="AA35" s="1030"/>
      <c r="AB35" s="1030"/>
      <c r="AC35" s="1030"/>
      <c r="AD35" s="1030"/>
      <c r="AE35" s="1031"/>
      <c r="AF35" s="1026"/>
      <c r="AG35" s="1027"/>
      <c r="AH35" s="1027"/>
      <c r="AI35" s="1027"/>
      <c r="AJ35" s="1028"/>
      <c r="AK35" s="973"/>
      <c r="AL35" s="964"/>
      <c r="AM35" s="964"/>
      <c r="AN35" s="964"/>
      <c r="AO35" s="964"/>
      <c r="AP35" s="964"/>
      <c r="AQ35" s="964"/>
      <c r="AR35" s="964"/>
      <c r="AS35" s="964"/>
      <c r="AT35" s="964"/>
      <c r="AU35" s="964"/>
      <c r="AV35" s="964"/>
      <c r="AW35" s="964"/>
      <c r="AX35" s="964"/>
      <c r="AY35" s="964"/>
      <c r="AZ35" s="1032"/>
      <c r="BA35" s="1032"/>
      <c r="BB35" s="1032"/>
      <c r="BC35" s="1032"/>
      <c r="BD35" s="1032"/>
      <c r="BE35" s="965"/>
      <c r="BF35" s="965"/>
      <c r="BG35" s="965"/>
      <c r="BH35" s="965"/>
      <c r="BI35" s="966"/>
      <c r="BJ35" s="237"/>
      <c r="BK35" s="237"/>
      <c r="BL35" s="237"/>
      <c r="BM35" s="237"/>
      <c r="BN35" s="237"/>
      <c r="BO35" s="154"/>
      <c r="BP35" s="154"/>
      <c r="BQ35" s="151">
        <v>29</v>
      </c>
      <c r="BR35" s="152"/>
      <c r="BS35" s="985"/>
      <c r="BT35" s="986"/>
      <c r="BU35" s="986"/>
      <c r="BV35" s="986"/>
      <c r="BW35" s="986"/>
      <c r="BX35" s="986"/>
      <c r="BY35" s="986"/>
      <c r="BZ35" s="986"/>
      <c r="CA35" s="986"/>
      <c r="CB35" s="986"/>
      <c r="CC35" s="986"/>
      <c r="CD35" s="986"/>
      <c r="CE35" s="986"/>
      <c r="CF35" s="986"/>
      <c r="CG35" s="1007"/>
      <c r="CH35" s="982"/>
      <c r="CI35" s="983"/>
      <c r="CJ35" s="983"/>
      <c r="CK35" s="983"/>
      <c r="CL35" s="984"/>
      <c r="CM35" s="982"/>
      <c r="CN35" s="983"/>
      <c r="CO35" s="983"/>
      <c r="CP35" s="983"/>
      <c r="CQ35" s="984"/>
      <c r="CR35" s="982"/>
      <c r="CS35" s="983"/>
      <c r="CT35" s="983"/>
      <c r="CU35" s="983"/>
      <c r="CV35" s="984"/>
      <c r="CW35" s="982"/>
      <c r="CX35" s="983"/>
      <c r="CY35" s="983"/>
      <c r="CZ35" s="983"/>
      <c r="DA35" s="984"/>
      <c r="DB35" s="982"/>
      <c r="DC35" s="983"/>
      <c r="DD35" s="983"/>
      <c r="DE35" s="983"/>
      <c r="DF35" s="984"/>
      <c r="DG35" s="982"/>
      <c r="DH35" s="983"/>
      <c r="DI35" s="983"/>
      <c r="DJ35" s="983"/>
      <c r="DK35" s="984"/>
      <c r="DL35" s="982"/>
      <c r="DM35" s="983"/>
      <c r="DN35" s="983"/>
      <c r="DO35" s="983"/>
      <c r="DP35" s="984"/>
      <c r="DQ35" s="982"/>
      <c r="DR35" s="983"/>
      <c r="DS35" s="983"/>
      <c r="DT35" s="983"/>
      <c r="DU35" s="984"/>
      <c r="DV35" s="985"/>
      <c r="DW35" s="986"/>
      <c r="DX35" s="986"/>
      <c r="DY35" s="986"/>
      <c r="DZ35" s="987"/>
      <c r="EA35" s="144"/>
    </row>
    <row r="36" spans="1:131" ht="26.25" customHeight="1" x14ac:dyDescent="0.2">
      <c r="A36" s="155">
        <v>9</v>
      </c>
      <c r="B36" s="1021"/>
      <c r="C36" s="1022"/>
      <c r="D36" s="1022"/>
      <c r="E36" s="1022"/>
      <c r="F36" s="1022"/>
      <c r="G36" s="1022"/>
      <c r="H36" s="1022"/>
      <c r="I36" s="1022"/>
      <c r="J36" s="1022"/>
      <c r="K36" s="1022"/>
      <c r="L36" s="1022"/>
      <c r="M36" s="1022"/>
      <c r="N36" s="1022"/>
      <c r="O36" s="1022"/>
      <c r="P36" s="1023"/>
      <c r="Q36" s="1029"/>
      <c r="R36" s="1030"/>
      <c r="S36" s="1030"/>
      <c r="T36" s="1030"/>
      <c r="U36" s="1030"/>
      <c r="V36" s="1030"/>
      <c r="W36" s="1030"/>
      <c r="X36" s="1030"/>
      <c r="Y36" s="1030"/>
      <c r="Z36" s="1030"/>
      <c r="AA36" s="1030"/>
      <c r="AB36" s="1030"/>
      <c r="AC36" s="1030"/>
      <c r="AD36" s="1030"/>
      <c r="AE36" s="1031"/>
      <c r="AF36" s="1026"/>
      <c r="AG36" s="1027"/>
      <c r="AH36" s="1027"/>
      <c r="AI36" s="1027"/>
      <c r="AJ36" s="1028"/>
      <c r="AK36" s="973"/>
      <c r="AL36" s="964"/>
      <c r="AM36" s="964"/>
      <c r="AN36" s="964"/>
      <c r="AO36" s="964"/>
      <c r="AP36" s="964"/>
      <c r="AQ36" s="964"/>
      <c r="AR36" s="964"/>
      <c r="AS36" s="964"/>
      <c r="AT36" s="964"/>
      <c r="AU36" s="964"/>
      <c r="AV36" s="964"/>
      <c r="AW36" s="964"/>
      <c r="AX36" s="964"/>
      <c r="AY36" s="964"/>
      <c r="AZ36" s="1032"/>
      <c r="BA36" s="1032"/>
      <c r="BB36" s="1032"/>
      <c r="BC36" s="1032"/>
      <c r="BD36" s="1032"/>
      <c r="BE36" s="965"/>
      <c r="BF36" s="965"/>
      <c r="BG36" s="965"/>
      <c r="BH36" s="965"/>
      <c r="BI36" s="966"/>
      <c r="BJ36" s="237"/>
      <c r="BK36" s="237"/>
      <c r="BL36" s="237"/>
      <c r="BM36" s="237"/>
      <c r="BN36" s="237"/>
      <c r="BO36" s="154"/>
      <c r="BP36" s="154"/>
      <c r="BQ36" s="151">
        <v>30</v>
      </c>
      <c r="BR36" s="152"/>
      <c r="BS36" s="985"/>
      <c r="BT36" s="986"/>
      <c r="BU36" s="986"/>
      <c r="BV36" s="986"/>
      <c r="BW36" s="986"/>
      <c r="BX36" s="986"/>
      <c r="BY36" s="986"/>
      <c r="BZ36" s="986"/>
      <c r="CA36" s="986"/>
      <c r="CB36" s="986"/>
      <c r="CC36" s="986"/>
      <c r="CD36" s="986"/>
      <c r="CE36" s="986"/>
      <c r="CF36" s="986"/>
      <c r="CG36" s="1007"/>
      <c r="CH36" s="982"/>
      <c r="CI36" s="983"/>
      <c r="CJ36" s="983"/>
      <c r="CK36" s="983"/>
      <c r="CL36" s="984"/>
      <c r="CM36" s="982"/>
      <c r="CN36" s="983"/>
      <c r="CO36" s="983"/>
      <c r="CP36" s="983"/>
      <c r="CQ36" s="984"/>
      <c r="CR36" s="982"/>
      <c r="CS36" s="983"/>
      <c r="CT36" s="983"/>
      <c r="CU36" s="983"/>
      <c r="CV36" s="984"/>
      <c r="CW36" s="982"/>
      <c r="CX36" s="983"/>
      <c r="CY36" s="983"/>
      <c r="CZ36" s="983"/>
      <c r="DA36" s="984"/>
      <c r="DB36" s="982"/>
      <c r="DC36" s="983"/>
      <c r="DD36" s="983"/>
      <c r="DE36" s="983"/>
      <c r="DF36" s="984"/>
      <c r="DG36" s="982"/>
      <c r="DH36" s="983"/>
      <c r="DI36" s="983"/>
      <c r="DJ36" s="983"/>
      <c r="DK36" s="984"/>
      <c r="DL36" s="982"/>
      <c r="DM36" s="983"/>
      <c r="DN36" s="983"/>
      <c r="DO36" s="983"/>
      <c r="DP36" s="984"/>
      <c r="DQ36" s="982"/>
      <c r="DR36" s="983"/>
      <c r="DS36" s="983"/>
      <c r="DT36" s="983"/>
      <c r="DU36" s="984"/>
      <c r="DV36" s="985"/>
      <c r="DW36" s="986"/>
      <c r="DX36" s="986"/>
      <c r="DY36" s="986"/>
      <c r="DZ36" s="987"/>
      <c r="EA36" s="144"/>
    </row>
    <row r="37" spans="1:131" ht="26.25" customHeight="1" x14ac:dyDescent="0.2">
      <c r="A37" s="155">
        <v>10</v>
      </c>
      <c r="B37" s="1021"/>
      <c r="C37" s="1022"/>
      <c r="D37" s="1022"/>
      <c r="E37" s="1022"/>
      <c r="F37" s="1022"/>
      <c r="G37" s="1022"/>
      <c r="H37" s="1022"/>
      <c r="I37" s="1022"/>
      <c r="J37" s="1022"/>
      <c r="K37" s="1022"/>
      <c r="L37" s="1022"/>
      <c r="M37" s="1022"/>
      <c r="N37" s="1022"/>
      <c r="O37" s="1022"/>
      <c r="P37" s="1023"/>
      <c r="Q37" s="1029"/>
      <c r="R37" s="1030"/>
      <c r="S37" s="1030"/>
      <c r="T37" s="1030"/>
      <c r="U37" s="1030"/>
      <c r="V37" s="1030"/>
      <c r="W37" s="1030"/>
      <c r="X37" s="1030"/>
      <c r="Y37" s="1030"/>
      <c r="Z37" s="1030"/>
      <c r="AA37" s="1030"/>
      <c r="AB37" s="1030"/>
      <c r="AC37" s="1030"/>
      <c r="AD37" s="1030"/>
      <c r="AE37" s="1031"/>
      <c r="AF37" s="1026"/>
      <c r="AG37" s="1027"/>
      <c r="AH37" s="1027"/>
      <c r="AI37" s="1027"/>
      <c r="AJ37" s="1028"/>
      <c r="AK37" s="973"/>
      <c r="AL37" s="964"/>
      <c r="AM37" s="964"/>
      <c r="AN37" s="964"/>
      <c r="AO37" s="964"/>
      <c r="AP37" s="964"/>
      <c r="AQ37" s="964"/>
      <c r="AR37" s="964"/>
      <c r="AS37" s="964"/>
      <c r="AT37" s="964"/>
      <c r="AU37" s="964"/>
      <c r="AV37" s="964"/>
      <c r="AW37" s="964"/>
      <c r="AX37" s="964"/>
      <c r="AY37" s="964"/>
      <c r="AZ37" s="1032"/>
      <c r="BA37" s="1032"/>
      <c r="BB37" s="1032"/>
      <c r="BC37" s="1032"/>
      <c r="BD37" s="1032"/>
      <c r="BE37" s="965"/>
      <c r="BF37" s="965"/>
      <c r="BG37" s="965"/>
      <c r="BH37" s="965"/>
      <c r="BI37" s="966"/>
      <c r="BJ37" s="237"/>
      <c r="BK37" s="237"/>
      <c r="BL37" s="237"/>
      <c r="BM37" s="237"/>
      <c r="BN37" s="237"/>
      <c r="BO37" s="154"/>
      <c r="BP37" s="154"/>
      <c r="BQ37" s="151">
        <v>31</v>
      </c>
      <c r="BR37" s="152"/>
      <c r="BS37" s="985"/>
      <c r="BT37" s="986"/>
      <c r="BU37" s="986"/>
      <c r="BV37" s="986"/>
      <c r="BW37" s="986"/>
      <c r="BX37" s="986"/>
      <c r="BY37" s="986"/>
      <c r="BZ37" s="986"/>
      <c r="CA37" s="986"/>
      <c r="CB37" s="986"/>
      <c r="CC37" s="986"/>
      <c r="CD37" s="986"/>
      <c r="CE37" s="986"/>
      <c r="CF37" s="986"/>
      <c r="CG37" s="1007"/>
      <c r="CH37" s="982"/>
      <c r="CI37" s="983"/>
      <c r="CJ37" s="983"/>
      <c r="CK37" s="983"/>
      <c r="CL37" s="984"/>
      <c r="CM37" s="982"/>
      <c r="CN37" s="983"/>
      <c r="CO37" s="983"/>
      <c r="CP37" s="983"/>
      <c r="CQ37" s="984"/>
      <c r="CR37" s="982"/>
      <c r="CS37" s="983"/>
      <c r="CT37" s="983"/>
      <c r="CU37" s="983"/>
      <c r="CV37" s="984"/>
      <c r="CW37" s="982"/>
      <c r="CX37" s="983"/>
      <c r="CY37" s="983"/>
      <c r="CZ37" s="983"/>
      <c r="DA37" s="984"/>
      <c r="DB37" s="982"/>
      <c r="DC37" s="983"/>
      <c r="DD37" s="983"/>
      <c r="DE37" s="983"/>
      <c r="DF37" s="984"/>
      <c r="DG37" s="982"/>
      <c r="DH37" s="983"/>
      <c r="DI37" s="983"/>
      <c r="DJ37" s="983"/>
      <c r="DK37" s="984"/>
      <c r="DL37" s="982"/>
      <c r="DM37" s="983"/>
      <c r="DN37" s="983"/>
      <c r="DO37" s="983"/>
      <c r="DP37" s="984"/>
      <c r="DQ37" s="982"/>
      <c r="DR37" s="983"/>
      <c r="DS37" s="983"/>
      <c r="DT37" s="983"/>
      <c r="DU37" s="984"/>
      <c r="DV37" s="985"/>
      <c r="DW37" s="986"/>
      <c r="DX37" s="986"/>
      <c r="DY37" s="986"/>
      <c r="DZ37" s="987"/>
      <c r="EA37" s="144"/>
    </row>
    <row r="38" spans="1:131" ht="26.25" customHeight="1" x14ac:dyDescent="0.2">
      <c r="A38" s="155">
        <v>11</v>
      </c>
      <c r="B38" s="1021"/>
      <c r="C38" s="1022"/>
      <c r="D38" s="1022"/>
      <c r="E38" s="1022"/>
      <c r="F38" s="1022"/>
      <c r="G38" s="1022"/>
      <c r="H38" s="1022"/>
      <c r="I38" s="1022"/>
      <c r="J38" s="1022"/>
      <c r="K38" s="1022"/>
      <c r="L38" s="1022"/>
      <c r="M38" s="1022"/>
      <c r="N38" s="1022"/>
      <c r="O38" s="1022"/>
      <c r="P38" s="1023"/>
      <c r="Q38" s="1029"/>
      <c r="R38" s="1030"/>
      <c r="S38" s="1030"/>
      <c r="T38" s="1030"/>
      <c r="U38" s="1030"/>
      <c r="V38" s="1030"/>
      <c r="W38" s="1030"/>
      <c r="X38" s="1030"/>
      <c r="Y38" s="1030"/>
      <c r="Z38" s="1030"/>
      <c r="AA38" s="1030"/>
      <c r="AB38" s="1030"/>
      <c r="AC38" s="1030"/>
      <c r="AD38" s="1030"/>
      <c r="AE38" s="1031"/>
      <c r="AF38" s="1026"/>
      <c r="AG38" s="1027"/>
      <c r="AH38" s="1027"/>
      <c r="AI38" s="1027"/>
      <c r="AJ38" s="1028"/>
      <c r="AK38" s="973"/>
      <c r="AL38" s="964"/>
      <c r="AM38" s="964"/>
      <c r="AN38" s="964"/>
      <c r="AO38" s="964"/>
      <c r="AP38" s="964"/>
      <c r="AQ38" s="964"/>
      <c r="AR38" s="964"/>
      <c r="AS38" s="964"/>
      <c r="AT38" s="964"/>
      <c r="AU38" s="964"/>
      <c r="AV38" s="964"/>
      <c r="AW38" s="964"/>
      <c r="AX38" s="964"/>
      <c r="AY38" s="964"/>
      <c r="AZ38" s="1032"/>
      <c r="BA38" s="1032"/>
      <c r="BB38" s="1032"/>
      <c r="BC38" s="1032"/>
      <c r="BD38" s="1032"/>
      <c r="BE38" s="965"/>
      <c r="BF38" s="965"/>
      <c r="BG38" s="965"/>
      <c r="BH38" s="965"/>
      <c r="BI38" s="966"/>
      <c r="BJ38" s="237"/>
      <c r="BK38" s="237"/>
      <c r="BL38" s="237"/>
      <c r="BM38" s="237"/>
      <c r="BN38" s="237"/>
      <c r="BO38" s="154"/>
      <c r="BP38" s="154"/>
      <c r="BQ38" s="151">
        <v>32</v>
      </c>
      <c r="BR38" s="152"/>
      <c r="BS38" s="985"/>
      <c r="BT38" s="986"/>
      <c r="BU38" s="986"/>
      <c r="BV38" s="986"/>
      <c r="BW38" s="986"/>
      <c r="BX38" s="986"/>
      <c r="BY38" s="986"/>
      <c r="BZ38" s="986"/>
      <c r="CA38" s="986"/>
      <c r="CB38" s="986"/>
      <c r="CC38" s="986"/>
      <c r="CD38" s="986"/>
      <c r="CE38" s="986"/>
      <c r="CF38" s="986"/>
      <c r="CG38" s="1007"/>
      <c r="CH38" s="982"/>
      <c r="CI38" s="983"/>
      <c r="CJ38" s="983"/>
      <c r="CK38" s="983"/>
      <c r="CL38" s="984"/>
      <c r="CM38" s="982"/>
      <c r="CN38" s="983"/>
      <c r="CO38" s="983"/>
      <c r="CP38" s="983"/>
      <c r="CQ38" s="984"/>
      <c r="CR38" s="982"/>
      <c r="CS38" s="983"/>
      <c r="CT38" s="983"/>
      <c r="CU38" s="983"/>
      <c r="CV38" s="984"/>
      <c r="CW38" s="982"/>
      <c r="CX38" s="983"/>
      <c r="CY38" s="983"/>
      <c r="CZ38" s="983"/>
      <c r="DA38" s="984"/>
      <c r="DB38" s="982"/>
      <c r="DC38" s="983"/>
      <c r="DD38" s="983"/>
      <c r="DE38" s="983"/>
      <c r="DF38" s="984"/>
      <c r="DG38" s="982"/>
      <c r="DH38" s="983"/>
      <c r="DI38" s="983"/>
      <c r="DJ38" s="983"/>
      <c r="DK38" s="984"/>
      <c r="DL38" s="982"/>
      <c r="DM38" s="983"/>
      <c r="DN38" s="983"/>
      <c r="DO38" s="983"/>
      <c r="DP38" s="984"/>
      <c r="DQ38" s="982"/>
      <c r="DR38" s="983"/>
      <c r="DS38" s="983"/>
      <c r="DT38" s="983"/>
      <c r="DU38" s="984"/>
      <c r="DV38" s="985"/>
      <c r="DW38" s="986"/>
      <c r="DX38" s="986"/>
      <c r="DY38" s="986"/>
      <c r="DZ38" s="987"/>
      <c r="EA38" s="144"/>
    </row>
    <row r="39" spans="1:131" ht="26.25" customHeight="1" x14ac:dyDescent="0.2">
      <c r="A39" s="155">
        <v>12</v>
      </c>
      <c r="B39" s="1021"/>
      <c r="C39" s="1022"/>
      <c r="D39" s="1022"/>
      <c r="E39" s="1022"/>
      <c r="F39" s="1022"/>
      <c r="G39" s="1022"/>
      <c r="H39" s="1022"/>
      <c r="I39" s="1022"/>
      <c r="J39" s="1022"/>
      <c r="K39" s="1022"/>
      <c r="L39" s="1022"/>
      <c r="M39" s="1022"/>
      <c r="N39" s="1022"/>
      <c r="O39" s="1022"/>
      <c r="P39" s="1023"/>
      <c r="Q39" s="1029"/>
      <c r="R39" s="1030"/>
      <c r="S39" s="1030"/>
      <c r="T39" s="1030"/>
      <c r="U39" s="1030"/>
      <c r="V39" s="1030"/>
      <c r="W39" s="1030"/>
      <c r="X39" s="1030"/>
      <c r="Y39" s="1030"/>
      <c r="Z39" s="1030"/>
      <c r="AA39" s="1030"/>
      <c r="AB39" s="1030"/>
      <c r="AC39" s="1030"/>
      <c r="AD39" s="1030"/>
      <c r="AE39" s="1031"/>
      <c r="AF39" s="1026"/>
      <c r="AG39" s="1027"/>
      <c r="AH39" s="1027"/>
      <c r="AI39" s="1027"/>
      <c r="AJ39" s="1028"/>
      <c r="AK39" s="973"/>
      <c r="AL39" s="964"/>
      <c r="AM39" s="964"/>
      <c r="AN39" s="964"/>
      <c r="AO39" s="964"/>
      <c r="AP39" s="964"/>
      <c r="AQ39" s="964"/>
      <c r="AR39" s="964"/>
      <c r="AS39" s="964"/>
      <c r="AT39" s="964"/>
      <c r="AU39" s="964"/>
      <c r="AV39" s="964"/>
      <c r="AW39" s="964"/>
      <c r="AX39" s="964"/>
      <c r="AY39" s="964"/>
      <c r="AZ39" s="1032"/>
      <c r="BA39" s="1032"/>
      <c r="BB39" s="1032"/>
      <c r="BC39" s="1032"/>
      <c r="BD39" s="1032"/>
      <c r="BE39" s="965"/>
      <c r="BF39" s="965"/>
      <c r="BG39" s="965"/>
      <c r="BH39" s="965"/>
      <c r="BI39" s="966"/>
      <c r="BJ39" s="237"/>
      <c r="BK39" s="237"/>
      <c r="BL39" s="237"/>
      <c r="BM39" s="237"/>
      <c r="BN39" s="237"/>
      <c r="BO39" s="154"/>
      <c r="BP39" s="154"/>
      <c r="BQ39" s="151">
        <v>33</v>
      </c>
      <c r="BR39" s="152"/>
      <c r="BS39" s="985"/>
      <c r="BT39" s="986"/>
      <c r="BU39" s="986"/>
      <c r="BV39" s="986"/>
      <c r="BW39" s="986"/>
      <c r="BX39" s="986"/>
      <c r="BY39" s="986"/>
      <c r="BZ39" s="986"/>
      <c r="CA39" s="986"/>
      <c r="CB39" s="986"/>
      <c r="CC39" s="986"/>
      <c r="CD39" s="986"/>
      <c r="CE39" s="986"/>
      <c r="CF39" s="986"/>
      <c r="CG39" s="1007"/>
      <c r="CH39" s="982"/>
      <c r="CI39" s="983"/>
      <c r="CJ39" s="983"/>
      <c r="CK39" s="983"/>
      <c r="CL39" s="984"/>
      <c r="CM39" s="982"/>
      <c r="CN39" s="983"/>
      <c r="CO39" s="983"/>
      <c r="CP39" s="983"/>
      <c r="CQ39" s="984"/>
      <c r="CR39" s="982"/>
      <c r="CS39" s="983"/>
      <c r="CT39" s="983"/>
      <c r="CU39" s="983"/>
      <c r="CV39" s="984"/>
      <c r="CW39" s="982"/>
      <c r="CX39" s="983"/>
      <c r="CY39" s="983"/>
      <c r="CZ39" s="983"/>
      <c r="DA39" s="984"/>
      <c r="DB39" s="982"/>
      <c r="DC39" s="983"/>
      <c r="DD39" s="983"/>
      <c r="DE39" s="983"/>
      <c r="DF39" s="984"/>
      <c r="DG39" s="982"/>
      <c r="DH39" s="983"/>
      <c r="DI39" s="983"/>
      <c r="DJ39" s="983"/>
      <c r="DK39" s="984"/>
      <c r="DL39" s="982"/>
      <c r="DM39" s="983"/>
      <c r="DN39" s="983"/>
      <c r="DO39" s="983"/>
      <c r="DP39" s="984"/>
      <c r="DQ39" s="982"/>
      <c r="DR39" s="983"/>
      <c r="DS39" s="983"/>
      <c r="DT39" s="983"/>
      <c r="DU39" s="984"/>
      <c r="DV39" s="985"/>
      <c r="DW39" s="986"/>
      <c r="DX39" s="986"/>
      <c r="DY39" s="986"/>
      <c r="DZ39" s="987"/>
      <c r="EA39" s="144"/>
    </row>
    <row r="40" spans="1:131" ht="26.25" customHeight="1" x14ac:dyDescent="0.2">
      <c r="A40" s="151">
        <v>13</v>
      </c>
      <c r="B40" s="1021"/>
      <c r="C40" s="1022"/>
      <c r="D40" s="1022"/>
      <c r="E40" s="1022"/>
      <c r="F40" s="1022"/>
      <c r="G40" s="1022"/>
      <c r="H40" s="1022"/>
      <c r="I40" s="1022"/>
      <c r="J40" s="1022"/>
      <c r="K40" s="1022"/>
      <c r="L40" s="1022"/>
      <c r="M40" s="1022"/>
      <c r="N40" s="1022"/>
      <c r="O40" s="1022"/>
      <c r="P40" s="1023"/>
      <c r="Q40" s="1029"/>
      <c r="R40" s="1030"/>
      <c r="S40" s="1030"/>
      <c r="T40" s="1030"/>
      <c r="U40" s="1030"/>
      <c r="V40" s="1030"/>
      <c r="W40" s="1030"/>
      <c r="X40" s="1030"/>
      <c r="Y40" s="1030"/>
      <c r="Z40" s="1030"/>
      <c r="AA40" s="1030"/>
      <c r="AB40" s="1030"/>
      <c r="AC40" s="1030"/>
      <c r="AD40" s="1030"/>
      <c r="AE40" s="1031"/>
      <c r="AF40" s="1026"/>
      <c r="AG40" s="1027"/>
      <c r="AH40" s="1027"/>
      <c r="AI40" s="1027"/>
      <c r="AJ40" s="1028"/>
      <c r="AK40" s="973"/>
      <c r="AL40" s="964"/>
      <c r="AM40" s="964"/>
      <c r="AN40" s="964"/>
      <c r="AO40" s="964"/>
      <c r="AP40" s="964"/>
      <c r="AQ40" s="964"/>
      <c r="AR40" s="964"/>
      <c r="AS40" s="964"/>
      <c r="AT40" s="964"/>
      <c r="AU40" s="964"/>
      <c r="AV40" s="964"/>
      <c r="AW40" s="964"/>
      <c r="AX40" s="964"/>
      <c r="AY40" s="964"/>
      <c r="AZ40" s="1032"/>
      <c r="BA40" s="1032"/>
      <c r="BB40" s="1032"/>
      <c r="BC40" s="1032"/>
      <c r="BD40" s="1032"/>
      <c r="BE40" s="965"/>
      <c r="BF40" s="965"/>
      <c r="BG40" s="965"/>
      <c r="BH40" s="965"/>
      <c r="BI40" s="966"/>
      <c r="BJ40" s="237"/>
      <c r="BK40" s="237"/>
      <c r="BL40" s="237"/>
      <c r="BM40" s="237"/>
      <c r="BN40" s="237"/>
      <c r="BO40" s="154"/>
      <c r="BP40" s="154"/>
      <c r="BQ40" s="151">
        <v>34</v>
      </c>
      <c r="BR40" s="152"/>
      <c r="BS40" s="985"/>
      <c r="BT40" s="986"/>
      <c r="BU40" s="986"/>
      <c r="BV40" s="986"/>
      <c r="BW40" s="986"/>
      <c r="BX40" s="986"/>
      <c r="BY40" s="986"/>
      <c r="BZ40" s="986"/>
      <c r="CA40" s="986"/>
      <c r="CB40" s="986"/>
      <c r="CC40" s="986"/>
      <c r="CD40" s="986"/>
      <c r="CE40" s="986"/>
      <c r="CF40" s="986"/>
      <c r="CG40" s="1007"/>
      <c r="CH40" s="982"/>
      <c r="CI40" s="983"/>
      <c r="CJ40" s="983"/>
      <c r="CK40" s="983"/>
      <c r="CL40" s="984"/>
      <c r="CM40" s="982"/>
      <c r="CN40" s="983"/>
      <c r="CO40" s="983"/>
      <c r="CP40" s="983"/>
      <c r="CQ40" s="984"/>
      <c r="CR40" s="982"/>
      <c r="CS40" s="983"/>
      <c r="CT40" s="983"/>
      <c r="CU40" s="983"/>
      <c r="CV40" s="984"/>
      <c r="CW40" s="982"/>
      <c r="CX40" s="983"/>
      <c r="CY40" s="983"/>
      <c r="CZ40" s="983"/>
      <c r="DA40" s="984"/>
      <c r="DB40" s="982"/>
      <c r="DC40" s="983"/>
      <c r="DD40" s="983"/>
      <c r="DE40" s="983"/>
      <c r="DF40" s="984"/>
      <c r="DG40" s="982"/>
      <c r="DH40" s="983"/>
      <c r="DI40" s="983"/>
      <c r="DJ40" s="983"/>
      <c r="DK40" s="984"/>
      <c r="DL40" s="982"/>
      <c r="DM40" s="983"/>
      <c r="DN40" s="983"/>
      <c r="DO40" s="983"/>
      <c r="DP40" s="984"/>
      <c r="DQ40" s="982"/>
      <c r="DR40" s="983"/>
      <c r="DS40" s="983"/>
      <c r="DT40" s="983"/>
      <c r="DU40" s="984"/>
      <c r="DV40" s="985"/>
      <c r="DW40" s="986"/>
      <c r="DX40" s="986"/>
      <c r="DY40" s="986"/>
      <c r="DZ40" s="987"/>
      <c r="EA40" s="144"/>
    </row>
    <row r="41" spans="1:131" ht="26.25" customHeight="1" x14ac:dyDescent="0.2">
      <c r="A41" s="151">
        <v>14</v>
      </c>
      <c r="B41" s="1021"/>
      <c r="C41" s="1022"/>
      <c r="D41" s="1022"/>
      <c r="E41" s="1022"/>
      <c r="F41" s="1022"/>
      <c r="G41" s="1022"/>
      <c r="H41" s="1022"/>
      <c r="I41" s="1022"/>
      <c r="J41" s="1022"/>
      <c r="K41" s="1022"/>
      <c r="L41" s="1022"/>
      <c r="M41" s="1022"/>
      <c r="N41" s="1022"/>
      <c r="O41" s="1022"/>
      <c r="P41" s="1023"/>
      <c r="Q41" s="1029"/>
      <c r="R41" s="1030"/>
      <c r="S41" s="1030"/>
      <c r="T41" s="1030"/>
      <c r="U41" s="1030"/>
      <c r="V41" s="1030"/>
      <c r="W41" s="1030"/>
      <c r="X41" s="1030"/>
      <c r="Y41" s="1030"/>
      <c r="Z41" s="1030"/>
      <c r="AA41" s="1030"/>
      <c r="AB41" s="1030"/>
      <c r="AC41" s="1030"/>
      <c r="AD41" s="1030"/>
      <c r="AE41" s="1031"/>
      <c r="AF41" s="1026"/>
      <c r="AG41" s="1027"/>
      <c r="AH41" s="1027"/>
      <c r="AI41" s="1027"/>
      <c r="AJ41" s="1028"/>
      <c r="AK41" s="973"/>
      <c r="AL41" s="964"/>
      <c r="AM41" s="964"/>
      <c r="AN41" s="964"/>
      <c r="AO41" s="964"/>
      <c r="AP41" s="964"/>
      <c r="AQ41" s="964"/>
      <c r="AR41" s="964"/>
      <c r="AS41" s="964"/>
      <c r="AT41" s="964"/>
      <c r="AU41" s="964"/>
      <c r="AV41" s="964"/>
      <c r="AW41" s="964"/>
      <c r="AX41" s="964"/>
      <c r="AY41" s="964"/>
      <c r="AZ41" s="1032"/>
      <c r="BA41" s="1032"/>
      <c r="BB41" s="1032"/>
      <c r="BC41" s="1032"/>
      <c r="BD41" s="1032"/>
      <c r="BE41" s="965"/>
      <c r="BF41" s="965"/>
      <c r="BG41" s="965"/>
      <c r="BH41" s="965"/>
      <c r="BI41" s="966"/>
      <c r="BJ41" s="237"/>
      <c r="BK41" s="237"/>
      <c r="BL41" s="237"/>
      <c r="BM41" s="237"/>
      <c r="BN41" s="237"/>
      <c r="BO41" s="154"/>
      <c r="BP41" s="154"/>
      <c r="BQ41" s="151">
        <v>35</v>
      </c>
      <c r="BR41" s="152"/>
      <c r="BS41" s="985"/>
      <c r="BT41" s="986"/>
      <c r="BU41" s="986"/>
      <c r="BV41" s="986"/>
      <c r="BW41" s="986"/>
      <c r="BX41" s="986"/>
      <c r="BY41" s="986"/>
      <c r="BZ41" s="986"/>
      <c r="CA41" s="986"/>
      <c r="CB41" s="986"/>
      <c r="CC41" s="986"/>
      <c r="CD41" s="986"/>
      <c r="CE41" s="986"/>
      <c r="CF41" s="986"/>
      <c r="CG41" s="1007"/>
      <c r="CH41" s="982"/>
      <c r="CI41" s="983"/>
      <c r="CJ41" s="983"/>
      <c r="CK41" s="983"/>
      <c r="CL41" s="984"/>
      <c r="CM41" s="982"/>
      <c r="CN41" s="983"/>
      <c r="CO41" s="983"/>
      <c r="CP41" s="983"/>
      <c r="CQ41" s="984"/>
      <c r="CR41" s="982"/>
      <c r="CS41" s="983"/>
      <c r="CT41" s="983"/>
      <c r="CU41" s="983"/>
      <c r="CV41" s="984"/>
      <c r="CW41" s="982"/>
      <c r="CX41" s="983"/>
      <c r="CY41" s="983"/>
      <c r="CZ41" s="983"/>
      <c r="DA41" s="984"/>
      <c r="DB41" s="982"/>
      <c r="DC41" s="983"/>
      <c r="DD41" s="983"/>
      <c r="DE41" s="983"/>
      <c r="DF41" s="984"/>
      <c r="DG41" s="982"/>
      <c r="DH41" s="983"/>
      <c r="DI41" s="983"/>
      <c r="DJ41" s="983"/>
      <c r="DK41" s="984"/>
      <c r="DL41" s="982"/>
      <c r="DM41" s="983"/>
      <c r="DN41" s="983"/>
      <c r="DO41" s="983"/>
      <c r="DP41" s="984"/>
      <c r="DQ41" s="982"/>
      <c r="DR41" s="983"/>
      <c r="DS41" s="983"/>
      <c r="DT41" s="983"/>
      <c r="DU41" s="984"/>
      <c r="DV41" s="985"/>
      <c r="DW41" s="986"/>
      <c r="DX41" s="986"/>
      <c r="DY41" s="986"/>
      <c r="DZ41" s="987"/>
      <c r="EA41" s="144"/>
    </row>
    <row r="42" spans="1:131" ht="26.25" customHeight="1" x14ac:dyDescent="0.2">
      <c r="A42" s="151">
        <v>15</v>
      </c>
      <c r="B42" s="1021"/>
      <c r="C42" s="1022"/>
      <c r="D42" s="1022"/>
      <c r="E42" s="1022"/>
      <c r="F42" s="1022"/>
      <c r="G42" s="1022"/>
      <c r="H42" s="1022"/>
      <c r="I42" s="1022"/>
      <c r="J42" s="1022"/>
      <c r="K42" s="1022"/>
      <c r="L42" s="1022"/>
      <c r="M42" s="1022"/>
      <c r="N42" s="1022"/>
      <c r="O42" s="1022"/>
      <c r="P42" s="1023"/>
      <c r="Q42" s="1029"/>
      <c r="R42" s="1030"/>
      <c r="S42" s="1030"/>
      <c r="T42" s="1030"/>
      <c r="U42" s="1030"/>
      <c r="V42" s="1030"/>
      <c r="W42" s="1030"/>
      <c r="X42" s="1030"/>
      <c r="Y42" s="1030"/>
      <c r="Z42" s="1030"/>
      <c r="AA42" s="1030"/>
      <c r="AB42" s="1030"/>
      <c r="AC42" s="1030"/>
      <c r="AD42" s="1030"/>
      <c r="AE42" s="1031"/>
      <c r="AF42" s="1026"/>
      <c r="AG42" s="1027"/>
      <c r="AH42" s="1027"/>
      <c r="AI42" s="1027"/>
      <c r="AJ42" s="1028"/>
      <c r="AK42" s="973"/>
      <c r="AL42" s="964"/>
      <c r="AM42" s="964"/>
      <c r="AN42" s="964"/>
      <c r="AO42" s="964"/>
      <c r="AP42" s="964"/>
      <c r="AQ42" s="964"/>
      <c r="AR42" s="964"/>
      <c r="AS42" s="964"/>
      <c r="AT42" s="964"/>
      <c r="AU42" s="964"/>
      <c r="AV42" s="964"/>
      <c r="AW42" s="964"/>
      <c r="AX42" s="964"/>
      <c r="AY42" s="964"/>
      <c r="AZ42" s="1032"/>
      <c r="BA42" s="1032"/>
      <c r="BB42" s="1032"/>
      <c r="BC42" s="1032"/>
      <c r="BD42" s="1032"/>
      <c r="BE42" s="965"/>
      <c r="BF42" s="965"/>
      <c r="BG42" s="965"/>
      <c r="BH42" s="965"/>
      <c r="BI42" s="966"/>
      <c r="BJ42" s="237"/>
      <c r="BK42" s="237"/>
      <c r="BL42" s="237"/>
      <c r="BM42" s="237"/>
      <c r="BN42" s="237"/>
      <c r="BO42" s="154"/>
      <c r="BP42" s="154"/>
      <c r="BQ42" s="151">
        <v>36</v>
      </c>
      <c r="BR42" s="152"/>
      <c r="BS42" s="985"/>
      <c r="BT42" s="986"/>
      <c r="BU42" s="986"/>
      <c r="BV42" s="986"/>
      <c r="BW42" s="986"/>
      <c r="BX42" s="986"/>
      <c r="BY42" s="986"/>
      <c r="BZ42" s="986"/>
      <c r="CA42" s="986"/>
      <c r="CB42" s="986"/>
      <c r="CC42" s="986"/>
      <c r="CD42" s="986"/>
      <c r="CE42" s="986"/>
      <c r="CF42" s="986"/>
      <c r="CG42" s="1007"/>
      <c r="CH42" s="982"/>
      <c r="CI42" s="983"/>
      <c r="CJ42" s="983"/>
      <c r="CK42" s="983"/>
      <c r="CL42" s="984"/>
      <c r="CM42" s="982"/>
      <c r="CN42" s="983"/>
      <c r="CO42" s="983"/>
      <c r="CP42" s="983"/>
      <c r="CQ42" s="984"/>
      <c r="CR42" s="982"/>
      <c r="CS42" s="983"/>
      <c r="CT42" s="983"/>
      <c r="CU42" s="983"/>
      <c r="CV42" s="984"/>
      <c r="CW42" s="982"/>
      <c r="CX42" s="983"/>
      <c r="CY42" s="983"/>
      <c r="CZ42" s="983"/>
      <c r="DA42" s="984"/>
      <c r="DB42" s="982"/>
      <c r="DC42" s="983"/>
      <c r="DD42" s="983"/>
      <c r="DE42" s="983"/>
      <c r="DF42" s="984"/>
      <c r="DG42" s="982"/>
      <c r="DH42" s="983"/>
      <c r="DI42" s="983"/>
      <c r="DJ42" s="983"/>
      <c r="DK42" s="984"/>
      <c r="DL42" s="982"/>
      <c r="DM42" s="983"/>
      <c r="DN42" s="983"/>
      <c r="DO42" s="983"/>
      <c r="DP42" s="984"/>
      <c r="DQ42" s="982"/>
      <c r="DR42" s="983"/>
      <c r="DS42" s="983"/>
      <c r="DT42" s="983"/>
      <c r="DU42" s="984"/>
      <c r="DV42" s="985"/>
      <c r="DW42" s="986"/>
      <c r="DX42" s="986"/>
      <c r="DY42" s="986"/>
      <c r="DZ42" s="987"/>
      <c r="EA42" s="144"/>
    </row>
    <row r="43" spans="1:131" ht="26.25" customHeight="1" x14ac:dyDescent="0.2">
      <c r="A43" s="151">
        <v>16</v>
      </c>
      <c r="B43" s="1021"/>
      <c r="C43" s="1022"/>
      <c r="D43" s="1022"/>
      <c r="E43" s="1022"/>
      <c r="F43" s="1022"/>
      <c r="G43" s="1022"/>
      <c r="H43" s="1022"/>
      <c r="I43" s="1022"/>
      <c r="J43" s="1022"/>
      <c r="K43" s="1022"/>
      <c r="L43" s="1022"/>
      <c r="M43" s="1022"/>
      <c r="N43" s="1022"/>
      <c r="O43" s="1022"/>
      <c r="P43" s="1023"/>
      <c r="Q43" s="1029"/>
      <c r="R43" s="1030"/>
      <c r="S43" s="1030"/>
      <c r="T43" s="1030"/>
      <c r="U43" s="1030"/>
      <c r="V43" s="1030"/>
      <c r="W43" s="1030"/>
      <c r="X43" s="1030"/>
      <c r="Y43" s="1030"/>
      <c r="Z43" s="1030"/>
      <c r="AA43" s="1030"/>
      <c r="AB43" s="1030"/>
      <c r="AC43" s="1030"/>
      <c r="AD43" s="1030"/>
      <c r="AE43" s="1031"/>
      <c r="AF43" s="1026"/>
      <c r="AG43" s="1027"/>
      <c r="AH43" s="1027"/>
      <c r="AI43" s="1027"/>
      <c r="AJ43" s="1028"/>
      <c r="AK43" s="973"/>
      <c r="AL43" s="964"/>
      <c r="AM43" s="964"/>
      <c r="AN43" s="964"/>
      <c r="AO43" s="964"/>
      <c r="AP43" s="964"/>
      <c r="AQ43" s="964"/>
      <c r="AR43" s="964"/>
      <c r="AS43" s="964"/>
      <c r="AT43" s="964"/>
      <c r="AU43" s="964"/>
      <c r="AV43" s="964"/>
      <c r="AW43" s="964"/>
      <c r="AX43" s="964"/>
      <c r="AY43" s="964"/>
      <c r="AZ43" s="1032"/>
      <c r="BA43" s="1032"/>
      <c r="BB43" s="1032"/>
      <c r="BC43" s="1032"/>
      <c r="BD43" s="1032"/>
      <c r="BE43" s="965"/>
      <c r="BF43" s="965"/>
      <c r="BG43" s="965"/>
      <c r="BH43" s="965"/>
      <c r="BI43" s="966"/>
      <c r="BJ43" s="237"/>
      <c r="BK43" s="237"/>
      <c r="BL43" s="237"/>
      <c r="BM43" s="237"/>
      <c r="BN43" s="237"/>
      <c r="BO43" s="154"/>
      <c r="BP43" s="154"/>
      <c r="BQ43" s="151">
        <v>37</v>
      </c>
      <c r="BR43" s="152"/>
      <c r="BS43" s="985"/>
      <c r="BT43" s="986"/>
      <c r="BU43" s="986"/>
      <c r="BV43" s="986"/>
      <c r="BW43" s="986"/>
      <c r="BX43" s="986"/>
      <c r="BY43" s="986"/>
      <c r="BZ43" s="986"/>
      <c r="CA43" s="986"/>
      <c r="CB43" s="986"/>
      <c r="CC43" s="986"/>
      <c r="CD43" s="986"/>
      <c r="CE43" s="986"/>
      <c r="CF43" s="986"/>
      <c r="CG43" s="1007"/>
      <c r="CH43" s="982"/>
      <c r="CI43" s="983"/>
      <c r="CJ43" s="983"/>
      <c r="CK43" s="983"/>
      <c r="CL43" s="984"/>
      <c r="CM43" s="982"/>
      <c r="CN43" s="983"/>
      <c r="CO43" s="983"/>
      <c r="CP43" s="983"/>
      <c r="CQ43" s="984"/>
      <c r="CR43" s="982"/>
      <c r="CS43" s="983"/>
      <c r="CT43" s="983"/>
      <c r="CU43" s="983"/>
      <c r="CV43" s="984"/>
      <c r="CW43" s="982"/>
      <c r="CX43" s="983"/>
      <c r="CY43" s="983"/>
      <c r="CZ43" s="983"/>
      <c r="DA43" s="984"/>
      <c r="DB43" s="982"/>
      <c r="DC43" s="983"/>
      <c r="DD43" s="983"/>
      <c r="DE43" s="983"/>
      <c r="DF43" s="984"/>
      <c r="DG43" s="982"/>
      <c r="DH43" s="983"/>
      <c r="DI43" s="983"/>
      <c r="DJ43" s="983"/>
      <c r="DK43" s="984"/>
      <c r="DL43" s="982"/>
      <c r="DM43" s="983"/>
      <c r="DN43" s="983"/>
      <c r="DO43" s="983"/>
      <c r="DP43" s="984"/>
      <c r="DQ43" s="982"/>
      <c r="DR43" s="983"/>
      <c r="DS43" s="983"/>
      <c r="DT43" s="983"/>
      <c r="DU43" s="984"/>
      <c r="DV43" s="985"/>
      <c r="DW43" s="986"/>
      <c r="DX43" s="986"/>
      <c r="DY43" s="986"/>
      <c r="DZ43" s="987"/>
      <c r="EA43" s="144"/>
    </row>
    <row r="44" spans="1:131" ht="26.25" customHeight="1" x14ac:dyDescent="0.2">
      <c r="A44" s="151">
        <v>17</v>
      </c>
      <c r="B44" s="1021"/>
      <c r="C44" s="1022"/>
      <c r="D44" s="1022"/>
      <c r="E44" s="1022"/>
      <c r="F44" s="1022"/>
      <c r="G44" s="1022"/>
      <c r="H44" s="1022"/>
      <c r="I44" s="1022"/>
      <c r="J44" s="1022"/>
      <c r="K44" s="1022"/>
      <c r="L44" s="1022"/>
      <c r="M44" s="1022"/>
      <c r="N44" s="1022"/>
      <c r="O44" s="1022"/>
      <c r="P44" s="1023"/>
      <c r="Q44" s="1029"/>
      <c r="R44" s="1030"/>
      <c r="S44" s="1030"/>
      <c r="T44" s="1030"/>
      <c r="U44" s="1030"/>
      <c r="V44" s="1030"/>
      <c r="W44" s="1030"/>
      <c r="X44" s="1030"/>
      <c r="Y44" s="1030"/>
      <c r="Z44" s="1030"/>
      <c r="AA44" s="1030"/>
      <c r="AB44" s="1030"/>
      <c r="AC44" s="1030"/>
      <c r="AD44" s="1030"/>
      <c r="AE44" s="1031"/>
      <c r="AF44" s="1026"/>
      <c r="AG44" s="1027"/>
      <c r="AH44" s="1027"/>
      <c r="AI44" s="1027"/>
      <c r="AJ44" s="1028"/>
      <c r="AK44" s="973"/>
      <c r="AL44" s="964"/>
      <c r="AM44" s="964"/>
      <c r="AN44" s="964"/>
      <c r="AO44" s="964"/>
      <c r="AP44" s="964"/>
      <c r="AQ44" s="964"/>
      <c r="AR44" s="964"/>
      <c r="AS44" s="964"/>
      <c r="AT44" s="964"/>
      <c r="AU44" s="964"/>
      <c r="AV44" s="964"/>
      <c r="AW44" s="964"/>
      <c r="AX44" s="964"/>
      <c r="AY44" s="964"/>
      <c r="AZ44" s="1032"/>
      <c r="BA44" s="1032"/>
      <c r="BB44" s="1032"/>
      <c r="BC44" s="1032"/>
      <c r="BD44" s="1032"/>
      <c r="BE44" s="965"/>
      <c r="BF44" s="965"/>
      <c r="BG44" s="965"/>
      <c r="BH44" s="965"/>
      <c r="BI44" s="966"/>
      <c r="BJ44" s="237"/>
      <c r="BK44" s="237"/>
      <c r="BL44" s="237"/>
      <c r="BM44" s="237"/>
      <c r="BN44" s="237"/>
      <c r="BO44" s="154"/>
      <c r="BP44" s="154"/>
      <c r="BQ44" s="151">
        <v>38</v>
      </c>
      <c r="BR44" s="152"/>
      <c r="BS44" s="985"/>
      <c r="BT44" s="986"/>
      <c r="BU44" s="986"/>
      <c r="BV44" s="986"/>
      <c r="BW44" s="986"/>
      <c r="BX44" s="986"/>
      <c r="BY44" s="986"/>
      <c r="BZ44" s="986"/>
      <c r="CA44" s="986"/>
      <c r="CB44" s="986"/>
      <c r="CC44" s="986"/>
      <c r="CD44" s="986"/>
      <c r="CE44" s="986"/>
      <c r="CF44" s="986"/>
      <c r="CG44" s="1007"/>
      <c r="CH44" s="982"/>
      <c r="CI44" s="983"/>
      <c r="CJ44" s="983"/>
      <c r="CK44" s="983"/>
      <c r="CL44" s="984"/>
      <c r="CM44" s="982"/>
      <c r="CN44" s="983"/>
      <c r="CO44" s="983"/>
      <c r="CP44" s="983"/>
      <c r="CQ44" s="984"/>
      <c r="CR44" s="982"/>
      <c r="CS44" s="983"/>
      <c r="CT44" s="983"/>
      <c r="CU44" s="983"/>
      <c r="CV44" s="984"/>
      <c r="CW44" s="982"/>
      <c r="CX44" s="983"/>
      <c r="CY44" s="983"/>
      <c r="CZ44" s="983"/>
      <c r="DA44" s="984"/>
      <c r="DB44" s="982"/>
      <c r="DC44" s="983"/>
      <c r="DD44" s="983"/>
      <c r="DE44" s="983"/>
      <c r="DF44" s="984"/>
      <c r="DG44" s="982"/>
      <c r="DH44" s="983"/>
      <c r="DI44" s="983"/>
      <c r="DJ44" s="983"/>
      <c r="DK44" s="984"/>
      <c r="DL44" s="982"/>
      <c r="DM44" s="983"/>
      <c r="DN44" s="983"/>
      <c r="DO44" s="983"/>
      <c r="DP44" s="984"/>
      <c r="DQ44" s="982"/>
      <c r="DR44" s="983"/>
      <c r="DS44" s="983"/>
      <c r="DT44" s="983"/>
      <c r="DU44" s="984"/>
      <c r="DV44" s="985"/>
      <c r="DW44" s="986"/>
      <c r="DX44" s="986"/>
      <c r="DY44" s="986"/>
      <c r="DZ44" s="987"/>
      <c r="EA44" s="144"/>
    </row>
    <row r="45" spans="1:131" ht="26.25" customHeight="1" x14ac:dyDescent="0.2">
      <c r="A45" s="151">
        <v>18</v>
      </c>
      <c r="B45" s="1021"/>
      <c r="C45" s="1022"/>
      <c r="D45" s="1022"/>
      <c r="E45" s="1022"/>
      <c r="F45" s="1022"/>
      <c r="G45" s="1022"/>
      <c r="H45" s="1022"/>
      <c r="I45" s="1022"/>
      <c r="J45" s="1022"/>
      <c r="K45" s="1022"/>
      <c r="L45" s="1022"/>
      <c r="M45" s="1022"/>
      <c r="N45" s="1022"/>
      <c r="O45" s="1022"/>
      <c r="P45" s="1023"/>
      <c r="Q45" s="1029"/>
      <c r="R45" s="1030"/>
      <c r="S45" s="1030"/>
      <c r="T45" s="1030"/>
      <c r="U45" s="1030"/>
      <c r="V45" s="1030"/>
      <c r="W45" s="1030"/>
      <c r="X45" s="1030"/>
      <c r="Y45" s="1030"/>
      <c r="Z45" s="1030"/>
      <c r="AA45" s="1030"/>
      <c r="AB45" s="1030"/>
      <c r="AC45" s="1030"/>
      <c r="AD45" s="1030"/>
      <c r="AE45" s="1031"/>
      <c r="AF45" s="1026"/>
      <c r="AG45" s="1027"/>
      <c r="AH45" s="1027"/>
      <c r="AI45" s="1027"/>
      <c r="AJ45" s="1028"/>
      <c r="AK45" s="973"/>
      <c r="AL45" s="964"/>
      <c r="AM45" s="964"/>
      <c r="AN45" s="964"/>
      <c r="AO45" s="964"/>
      <c r="AP45" s="964"/>
      <c r="AQ45" s="964"/>
      <c r="AR45" s="964"/>
      <c r="AS45" s="964"/>
      <c r="AT45" s="964"/>
      <c r="AU45" s="964"/>
      <c r="AV45" s="964"/>
      <c r="AW45" s="964"/>
      <c r="AX45" s="964"/>
      <c r="AY45" s="964"/>
      <c r="AZ45" s="1032"/>
      <c r="BA45" s="1032"/>
      <c r="BB45" s="1032"/>
      <c r="BC45" s="1032"/>
      <c r="BD45" s="1032"/>
      <c r="BE45" s="965"/>
      <c r="BF45" s="965"/>
      <c r="BG45" s="965"/>
      <c r="BH45" s="965"/>
      <c r="BI45" s="966"/>
      <c r="BJ45" s="237"/>
      <c r="BK45" s="237"/>
      <c r="BL45" s="237"/>
      <c r="BM45" s="237"/>
      <c r="BN45" s="237"/>
      <c r="BO45" s="154"/>
      <c r="BP45" s="154"/>
      <c r="BQ45" s="151">
        <v>39</v>
      </c>
      <c r="BR45" s="152"/>
      <c r="BS45" s="985"/>
      <c r="BT45" s="986"/>
      <c r="BU45" s="986"/>
      <c r="BV45" s="986"/>
      <c r="BW45" s="986"/>
      <c r="BX45" s="986"/>
      <c r="BY45" s="986"/>
      <c r="BZ45" s="986"/>
      <c r="CA45" s="986"/>
      <c r="CB45" s="986"/>
      <c r="CC45" s="986"/>
      <c r="CD45" s="986"/>
      <c r="CE45" s="986"/>
      <c r="CF45" s="986"/>
      <c r="CG45" s="1007"/>
      <c r="CH45" s="982"/>
      <c r="CI45" s="983"/>
      <c r="CJ45" s="983"/>
      <c r="CK45" s="983"/>
      <c r="CL45" s="984"/>
      <c r="CM45" s="982"/>
      <c r="CN45" s="983"/>
      <c r="CO45" s="983"/>
      <c r="CP45" s="983"/>
      <c r="CQ45" s="984"/>
      <c r="CR45" s="982"/>
      <c r="CS45" s="983"/>
      <c r="CT45" s="983"/>
      <c r="CU45" s="983"/>
      <c r="CV45" s="984"/>
      <c r="CW45" s="982"/>
      <c r="CX45" s="983"/>
      <c r="CY45" s="983"/>
      <c r="CZ45" s="983"/>
      <c r="DA45" s="984"/>
      <c r="DB45" s="982"/>
      <c r="DC45" s="983"/>
      <c r="DD45" s="983"/>
      <c r="DE45" s="983"/>
      <c r="DF45" s="984"/>
      <c r="DG45" s="982"/>
      <c r="DH45" s="983"/>
      <c r="DI45" s="983"/>
      <c r="DJ45" s="983"/>
      <c r="DK45" s="984"/>
      <c r="DL45" s="982"/>
      <c r="DM45" s="983"/>
      <c r="DN45" s="983"/>
      <c r="DO45" s="983"/>
      <c r="DP45" s="984"/>
      <c r="DQ45" s="982"/>
      <c r="DR45" s="983"/>
      <c r="DS45" s="983"/>
      <c r="DT45" s="983"/>
      <c r="DU45" s="984"/>
      <c r="DV45" s="985"/>
      <c r="DW45" s="986"/>
      <c r="DX45" s="986"/>
      <c r="DY45" s="986"/>
      <c r="DZ45" s="987"/>
      <c r="EA45" s="144"/>
    </row>
    <row r="46" spans="1:131" ht="26.25" customHeight="1" x14ac:dyDescent="0.2">
      <c r="A46" s="151">
        <v>19</v>
      </c>
      <c r="B46" s="1021"/>
      <c r="C46" s="1022"/>
      <c r="D46" s="1022"/>
      <c r="E46" s="1022"/>
      <c r="F46" s="1022"/>
      <c r="G46" s="1022"/>
      <c r="H46" s="1022"/>
      <c r="I46" s="1022"/>
      <c r="J46" s="1022"/>
      <c r="K46" s="1022"/>
      <c r="L46" s="1022"/>
      <c r="M46" s="1022"/>
      <c r="N46" s="1022"/>
      <c r="O46" s="1022"/>
      <c r="P46" s="1023"/>
      <c r="Q46" s="1029"/>
      <c r="R46" s="1030"/>
      <c r="S46" s="1030"/>
      <c r="T46" s="1030"/>
      <c r="U46" s="1030"/>
      <c r="V46" s="1030"/>
      <c r="W46" s="1030"/>
      <c r="X46" s="1030"/>
      <c r="Y46" s="1030"/>
      <c r="Z46" s="1030"/>
      <c r="AA46" s="1030"/>
      <c r="AB46" s="1030"/>
      <c r="AC46" s="1030"/>
      <c r="AD46" s="1030"/>
      <c r="AE46" s="1031"/>
      <c r="AF46" s="1026"/>
      <c r="AG46" s="1027"/>
      <c r="AH46" s="1027"/>
      <c r="AI46" s="1027"/>
      <c r="AJ46" s="1028"/>
      <c r="AK46" s="973"/>
      <c r="AL46" s="964"/>
      <c r="AM46" s="964"/>
      <c r="AN46" s="964"/>
      <c r="AO46" s="964"/>
      <c r="AP46" s="964"/>
      <c r="AQ46" s="964"/>
      <c r="AR46" s="964"/>
      <c r="AS46" s="964"/>
      <c r="AT46" s="964"/>
      <c r="AU46" s="964"/>
      <c r="AV46" s="964"/>
      <c r="AW46" s="964"/>
      <c r="AX46" s="964"/>
      <c r="AY46" s="964"/>
      <c r="AZ46" s="1032"/>
      <c r="BA46" s="1032"/>
      <c r="BB46" s="1032"/>
      <c r="BC46" s="1032"/>
      <c r="BD46" s="1032"/>
      <c r="BE46" s="965"/>
      <c r="BF46" s="965"/>
      <c r="BG46" s="965"/>
      <c r="BH46" s="965"/>
      <c r="BI46" s="966"/>
      <c r="BJ46" s="237"/>
      <c r="BK46" s="237"/>
      <c r="BL46" s="237"/>
      <c r="BM46" s="237"/>
      <c r="BN46" s="237"/>
      <c r="BO46" s="154"/>
      <c r="BP46" s="154"/>
      <c r="BQ46" s="151">
        <v>40</v>
      </c>
      <c r="BR46" s="152"/>
      <c r="BS46" s="985"/>
      <c r="BT46" s="986"/>
      <c r="BU46" s="986"/>
      <c r="BV46" s="986"/>
      <c r="BW46" s="986"/>
      <c r="BX46" s="986"/>
      <c r="BY46" s="986"/>
      <c r="BZ46" s="986"/>
      <c r="CA46" s="986"/>
      <c r="CB46" s="986"/>
      <c r="CC46" s="986"/>
      <c r="CD46" s="986"/>
      <c r="CE46" s="986"/>
      <c r="CF46" s="986"/>
      <c r="CG46" s="1007"/>
      <c r="CH46" s="982"/>
      <c r="CI46" s="983"/>
      <c r="CJ46" s="983"/>
      <c r="CK46" s="983"/>
      <c r="CL46" s="984"/>
      <c r="CM46" s="982"/>
      <c r="CN46" s="983"/>
      <c r="CO46" s="983"/>
      <c r="CP46" s="983"/>
      <c r="CQ46" s="984"/>
      <c r="CR46" s="982"/>
      <c r="CS46" s="983"/>
      <c r="CT46" s="983"/>
      <c r="CU46" s="983"/>
      <c r="CV46" s="984"/>
      <c r="CW46" s="982"/>
      <c r="CX46" s="983"/>
      <c r="CY46" s="983"/>
      <c r="CZ46" s="983"/>
      <c r="DA46" s="984"/>
      <c r="DB46" s="982"/>
      <c r="DC46" s="983"/>
      <c r="DD46" s="983"/>
      <c r="DE46" s="983"/>
      <c r="DF46" s="984"/>
      <c r="DG46" s="982"/>
      <c r="DH46" s="983"/>
      <c r="DI46" s="983"/>
      <c r="DJ46" s="983"/>
      <c r="DK46" s="984"/>
      <c r="DL46" s="982"/>
      <c r="DM46" s="983"/>
      <c r="DN46" s="983"/>
      <c r="DO46" s="983"/>
      <c r="DP46" s="984"/>
      <c r="DQ46" s="982"/>
      <c r="DR46" s="983"/>
      <c r="DS46" s="983"/>
      <c r="DT46" s="983"/>
      <c r="DU46" s="984"/>
      <c r="DV46" s="985"/>
      <c r="DW46" s="986"/>
      <c r="DX46" s="986"/>
      <c r="DY46" s="986"/>
      <c r="DZ46" s="987"/>
      <c r="EA46" s="144"/>
    </row>
    <row r="47" spans="1:131" ht="26.25" customHeight="1" x14ac:dyDescent="0.2">
      <c r="A47" s="151">
        <v>20</v>
      </c>
      <c r="B47" s="1021"/>
      <c r="C47" s="1022"/>
      <c r="D47" s="1022"/>
      <c r="E47" s="1022"/>
      <c r="F47" s="1022"/>
      <c r="G47" s="1022"/>
      <c r="H47" s="1022"/>
      <c r="I47" s="1022"/>
      <c r="J47" s="1022"/>
      <c r="K47" s="1022"/>
      <c r="L47" s="1022"/>
      <c r="M47" s="1022"/>
      <c r="N47" s="1022"/>
      <c r="O47" s="1022"/>
      <c r="P47" s="1023"/>
      <c r="Q47" s="1029"/>
      <c r="R47" s="1030"/>
      <c r="S47" s="1030"/>
      <c r="T47" s="1030"/>
      <c r="U47" s="1030"/>
      <c r="V47" s="1030"/>
      <c r="W47" s="1030"/>
      <c r="X47" s="1030"/>
      <c r="Y47" s="1030"/>
      <c r="Z47" s="1030"/>
      <c r="AA47" s="1030"/>
      <c r="AB47" s="1030"/>
      <c r="AC47" s="1030"/>
      <c r="AD47" s="1030"/>
      <c r="AE47" s="1031"/>
      <c r="AF47" s="1026"/>
      <c r="AG47" s="1027"/>
      <c r="AH47" s="1027"/>
      <c r="AI47" s="1027"/>
      <c r="AJ47" s="1028"/>
      <c r="AK47" s="973"/>
      <c r="AL47" s="964"/>
      <c r="AM47" s="964"/>
      <c r="AN47" s="964"/>
      <c r="AO47" s="964"/>
      <c r="AP47" s="964"/>
      <c r="AQ47" s="964"/>
      <c r="AR47" s="964"/>
      <c r="AS47" s="964"/>
      <c r="AT47" s="964"/>
      <c r="AU47" s="964"/>
      <c r="AV47" s="964"/>
      <c r="AW47" s="964"/>
      <c r="AX47" s="964"/>
      <c r="AY47" s="964"/>
      <c r="AZ47" s="1032"/>
      <c r="BA47" s="1032"/>
      <c r="BB47" s="1032"/>
      <c r="BC47" s="1032"/>
      <c r="BD47" s="1032"/>
      <c r="BE47" s="965"/>
      <c r="BF47" s="965"/>
      <c r="BG47" s="965"/>
      <c r="BH47" s="965"/>
      <c r="BI47" s="966"/>
      <c r="BJ47" s="237"/>
      <c r="BK47" s="237"/>
      <c r="BL47" s="237"/>
      <c r="BM47" s="237"/>
      <c r="BN47" s="237"/>
      <c r="BO47" s="154"/>
      <c r="BP47" s="154"/>
      <c r="BQ47" s="151">
        <v>41</v>
      </c>
      <c r="BR47" s="152"/>
      <c r="BS47" s="985"/>
      <c r="BT47" s="986"/>
      <c r="BU47" s="986"/>
      <c r="BV47" s="986"/>
      <c r="BW47" s="986"/>
      <c r="BX47" s="986"/>
      <c r="BY47" s="986"/>
      <c r="BZ47" s="986"/>
      <c r="CA47" s="986"/>
      <c r="CB47" s="986"/>
      <c r="CC47" s="986"/>
      <c r="CD47" s="986"/>
      <c r="CE47" s="986"/>
      <c r="CF47" s="986"/>
      <c r="CG47" s="1007"/>
      <c r="CH47" s="982"/>
      <c r="CI47" s="983"/>
      <c r="CJ47" s="983"/>
      <c r="CK47" s="983"/>
      <c r="CL47" s="984"/>
      <c r="CM47" s="982"/>
      <c r="CN47" s="983"/>
      <c r="CO47" s="983"/>
      <c r="CP47" s="983"/>
      <c r="CQ47" s="984"/>
      <c r="CR47" s="982"/>
      <c r="CS47" s="983"/>
      <c r="CT47" s="983"/>
      <c r="CU47" s="983"/>
      <c r="CV47" s="984"/>
      <c r="CW47" s="982"/>
      <c r="CX47" s="983"/>
      <c r="CY47" s="983"/>
      <c r="CZ47" s="983"/>
      <c r="DA47" s="984"/>
      <c r="DB47" s="982"/>
      <c r="DC47" s="983"/>
      <c r="DD47" s="983"/>
      <c r="DE47" s="983"/>
      <c r="DF47" s="984"/>
      <c r="DG47" s="982"/>
      <c r="DH47" s="983"/>
      <c r="DI47" s="983"/>
      <c r="DJ47" s="983"/>
      <c r="DK47" s="984"/>
      <c r="DL47" s="982"/>
      <c r="DM47" s="983"/>
      <c r="DN47" s="983"/>
      <c r="DO47" s="983"/>
      <c r="DP47" s="984"/>
      <c r="DQ47" s="982"/>
      <c r="DR47" s="983"/>
      <c r="DS47" s="983"/>
      <c r="DT47" s="983"/>
      <c r="DU47" s="984"/>
      <c r="DV47" s="985"/>
      <c r="DW47" s="986"/>
      <c r="DX47" s="986"/>
      <c r="DY47" s="986"/>
      <c r="DZ47" s="987"/>
      <c r="EA47" s="144"/>
    </row>
    <row r="48" spans="1:131" ht="26.25" customHeight="1" x14ac:dyDescent="0.2">
      <c r="A48" s="151">
        <v>21</v>
      </c>
      <c r="B48" s="1021"/>
      <c r="C48" s="1022"/>
      <c r="D48" s="1022"/>
      <c r="E48" s="1022"/>
      <c r="F48" s="1022"/>
      <c r="G48" s="1022"/>
      <c r="H48" s="1022"/>
      <c r="I48" s="1022"/>
      <c r="J48" s="1022"/>
      <c r="K48" s="1022"/>
      <c r="L48" s="1022"/>
      <c r="M48" s="1022"/>
      <c r="N48" s="1022"/>
      <c r="O48" s="1022"/>
      <c r="P48" s="1023"/>
      <c r="Q48" s="1029"/>
      <c r="R48" s="1030"/>
      <c r="S48" s="1030"/>
      <c r="T48" s="1030"/>
      <c r="U48" s="1030"/>
      <c r="V48" s="1030"/>
      <c r="W48" s="1030"/>
      <c r="X48" s="1030"/>
      <c r="Y48" s="1030"/>
      <c r="Z48" s="1030"/>
      <c r="AA48" s="1030"/>
      <c r="AB48" s="1030"/>
      <c r="AC48" s="1030"/>
      <c r="AD48" s="1030"/>
      <c r="AE48" s="1031"/>
      <c r="AF48" s="1026"/>
      <c r="AG48" s="1027"/>
      <c r="AH48" s="1027"/>
      <c r="AI48" s="1027"/>
      <c r="AJ48" s="1028"/>
      <c r="AK48" s="973"/>
      <c r="AL48" s="964"/>
      <c r="AM48" s="964"/>
      <c r="AN48" s="964"/>
      <c r="AO48" s="964"/>
      <c r="AP48" s="964"/>
      <c r="AQ48" s="964"/>
      <c r="AR48" s="964"/>
      <c r="AS48" s="964"/>
      <c r="AT48" s="964"/>
      <c r="AU48" s="964"/>
      <c r="AV48" s="964"/>
      <c r="AW48" s="964"/>
      <c r="AX48" s="964"/>
      <c r="AY48" s="964"/>
      <c r="AZ48" s="1032"/>
      <c r="BA48" s="1032"/>
      <c r="BB48" s="1032"/>
      <c r="BC48" s="1032"/>
      <c r="BD48" s="1032"/>
      <c r="BE48" s="965"/>
      <c r="BF48" s="965"/>
      <c r="BG48" s="965"/>
      <c r="BH48" s="965"/>
      <c r="BI48" s="966"/>
      <c r="BJ48" s="237"/>
      <c r="BK48" s="237"/>
      <c r="BL48" s="237"/>
      <c r="BM48" s="237"/>
      <c r="BN48" s="237"/>
      <c r="BO48" s="154"/>
      <c r="BP48" s="154"/>
      <c r="BQ48" s="151">
        <v>42</v>
      </c>
      <c r="BR48" s="152"/>
      <c r="BS48" s="985"/>
      <c r="BT48" s="986"/>
      <c r="BU48" s="986"/>
      <c r="BV48" s="986"/>
      <c r="BW48" s="986"/>
      <c r="BX48" s="986"/>
      <c r="BY48" s="986"/>
      <c r="BZ48" s="986"/>
      <c r="CA48" s="986"/>
      <c r="CB48" s="986"/>
      <c r="CC48" s="986"/>
      <c r="CD48" s="986"/>
      <c r="CE48" s="986"/>
      <c r="CF48" s="986"/>
      <c r="CG48" s="1007"/>
      <c r="CH48" s="982"/>
      <c r="CI48" s="983"/>
      <c r="CJ48" s="983"/>
      <c r="CK48" s="983"/>
      <c r="CL48" s="984"/>
      <c r="CM48" s="982"/>
      <c r="CN48" s="983"/>
      <c r="CO48" s="983"/>
      <c r="CP48" s="983"/>
      <c r="CQ48" s="984"/>
      <c r="CR48" s="982"/>
      <c r="CS48" s="983"/>
      <c r="CT48" s="983"/>
      <c r="CU48" s="983"/>
      <c r="CV48" s="984"/>
      <c r="CW48" s="982"/>
      <c r="CX48" s="983"/>
      <c r="CY48" s="983"/>
      <c r="CZ48" s="983"/>
      <c r="DA48" s="984"/>
      <c r="DB48" s="982"/>
      <c r="DC48" s="983"/>
      <c r="DD48" s="983"/>
      <c r="DE48" s="983"/>
      <c r="DF48" s="984"/>
      <c r="DG48" s="982"/>
      <c r="DH48" s="983"/>
      <c r="DI48" s="983"/>
      <c r="DJ48" s="983"/>
      <c r="DK48" s="984"/>
      <c r="DL48" s="982"/>
      <c r="DM48" s="983"/>
      <c r="DN48" s="983"/>
      <c r="DO48" s="983"/>
      <c r="DP48" s="984"/>
      <c r="DQ48" s="982"/>
      <c r="DR48" s="983"/>
      <c r="DS48" s="983"/>
      <c r="DT48" s="983"/>
      <c r="DU48" s="984"/>
      <c r="DV48" s="985"/>
      <c r="DW48" s="986"/>
      <c r="DX48" s="986"/>
      <c r="DY48" s="986"/>
      <c r="DZ48" s="987"/>
      <c r="EA48" s="144"/>
    </row>
    <row r="49" spans="1:131" ht="26.25" customHeight="1" x14ac:dyDescent="0.2">
      <c r="A49" s="151">
        <v>22</v>
      </c>
      <c r="B49" s="1021"/>
      <c r="C49" s="1022"/>
      <c r="D49" s="1022"/>
      <c r="E49" s="1022"/>
      <c r="F49" s="1022"/>
      <c r="G49" s="1022"/>
      <c r="H49" s="1022"/>
      <c r="I49" s="1022"/>
      <c r="J49" s="1022"/>
      <c r="K49" s="1022"/>
      <c r="L49" s="1022"/>
      <c r="M49" s="1022"/>
      <c r="N49" s="1022"/>
      <c r="O49" s="1022"/>
      <c r="P49" s="1023"/>
      <c r="Q49" s="1029"/>
      <c r="R49" s="1030"/>
      <c r="S49" s="1030"/>
      <c r="T49" s="1030"/>
      <c r="U49" s="1030"/>
      <c r="V49" s="1030"/>
      <c r="W49" s="1030"/>
      <c r="X49" s="1030"/>
      <c r="Y49" s="1030"/>
      <c r="Z49" s="1030"/>
      <c r="AA49" s="1030"/>
      <c r="AB49" s="1030"/>
      <c r="AC49" s="1030"/>
      <c r="AD49" s="1030"/>
      <c r="AE49" s="1031"/>
      <c r="AF49" s="1026"/>
      <c r="AG49" s="1027"/>
      <c r="AH49" s="1027"/>
      <c r="AI49" s="1027"/>
      <c r="AJ49" s="1028"/>
      <c r="AK49" s="973"/>
      <c r="AL49" s="964"/>
      <c r="AM49" s="964"/>
      <c r="AN49" s="964"/>
      <c r="AO49" s="964"/>
      <c r="AP49" s="964"/>
      <c r="AQ49" s="964"/>
      <c r="AR49" s="964"/>
      <c r="AS49" s="964"/>
      <c r="AT49" s="964"/>
      <c r="AU49" s="964"/>
      <c r="AV49" s="964"/>
      <c r="AW49" s="964"/>
      <c r="AX49" s="964"/>
      <c r="AY49" s="964"/>
      <c r="AZ49" s="1032"/>
      <c r="BA49" s="1032"/>
      <c r="BB49" s="1032"/>
      <c r="BC49" s="1032"/>
      <c r="BD49" s="1032"/>
      <c r="BE49" s="965"/>
      <c r="BF49" s="965"/>
      <c r="BG49" s="965"/>
      <c r="BH49" s="965"/>
      <c r="BI49" s="966"/>
      <c r="BJ49" s="237"/>
      <c r="BK49" s="237"/>
      <c r="BL49" s="237"/>
      <c r="BM49" s="237"/>
      <c r="BN49" s="237"/>
      <c r="BO49" s="154"/>
      <c r="BP49" s="154"/>
      <c r="BQ49" s="151">
        <v>43</v>
      </c>
      <c r="BR49" s="152"/>
      <c r="BS49" s="985"/>
      <c r="BT49" s="986"/>
      <c r="BU49" s="986"/>
      <c r="BV49" s="986"/>
      <c r="BW49" s="986"/>
      <c r="BX49" s="986"/>
      <c r="BY49" s="986"/>
      <c r="BZ49" s="986"/>
      <c r="CA49" s="986"/>
      <c r="CB49" s="986"/>
      <c r="CC49" s="986"/>
      <c r="CD49" s="986"/>
      <c r="CE49" s="986"/>
      <c r="CF49" s="986"/>
      <c r="CG49" s="1007"/>
      <c r="CH49" s="982"/>
      <c r="CI49" s="983"/>
      <c r="CJ49" s="983"/>
      <c r="CK49" s="983"/>
      <c r="CL49" s="984"/>
      <c r="CM49" s="982"/>
      <c r="CN49" s="983"/>
      <c r="CO49" s="983"/>
      <c r="CP49" s="983"/>
      <c r="CQ49" s="984"/>
      <c r="CR49" s="982"/>
      <c r="CS49" s="983"/>
      <c r="CT49" s="983"/>
      <c r="CU49" s="983"/>
      <c r="CV49" s="984"/>
      <c r="CW49" s="982"/>
      <c r="CX49" s="983"/>
      <c r="CY49" s="983"/>
      <c r="CZ49" s="983"/>
      <c r="DA49" s="984"/>
      <c r="DB49" s="982"/>
      <c r="DC49" s="983"/>
      <c r="DD49" s="983"/>
      <c r="DE49" s="983"/>
      <c r="DF49" s="984"/>
      <c r="DG49" s="982"/>
      <c r="DH49" s="983"/>
      <c r="DI49" s="983"/>
      <c r="DJ49" s="983"/>
      <c r="DK49" s="984"/>
      <c r="DL49" s="982"/>
      <c r="DM49" s="983"/>
      <c r="DN49" s="983"/>
      <c r="DO49" s="983"/>
      <c r="DP49" s="984"/>
      <c r="DQ49" s="982"/>
      <c r="DR49" s="983"/>
      <c r="DS49" s="983"/>
      <c r="DT49" s="983"/>
      <c r="DU49" s="984"/>
      <c r="DV49" s="985"/>
      <c r="DW49" s="986"/>
      <c r="DX49" s="986"/>
      <c r="DY49" s="986"/>
      <c r="DZ49" s="987"/>
      <c r="EA49" s="144"/>
    </row>
    <row r="50" spans="1:131" ht="26.25" customHeight="1" x14ac:dyDescent="0.2">
      <c r="A50" s="151">
        <v>23</v>
      </c>
      <c r="B50" s="1021"/>
      <c r="C50" s="1022"/>
      <c r="D50" s="1022"/>
      <c r="E50" s="1022"/>
      <c r="F50" s="1022"/>
      <c r="G50" s="1022"/>
      <c r="H50" s="1022"/>
      <c r="I50" s="1022"/>
      <c r="J50" s="1022"/>
      <c r="K50" s="1022"/>
      <c r="L50" s="1022"/>
      <c r="M50" s="1022"/>
      <c r="N50" s="1022"/>
      <c r="O50" s="1022"/>
      <c r="P50" s="1023"/>
      <c r="Q50" s="1024"/>
      <c r="R50" s="1016"/>
      <c r="S50" s="1016"/>
      <c r="T50" s="1016"/>
      <c r="U50" s="1016"/>
      <c r="V50" s="1016"/>
      <c r="W50" s="1016"/>
      <c r="X50" s="1016"/>
      <c r="Y50" s="1016"/>
      <c r="Z50" s="1016"/>
      <c r="AA50" s="1016"/>
      <c r="AB50" s="1016"/>
      <c r="AC50" s="1016"/>
      <c r="AD50" s="1016"/>
      <c r="AE50" s="1025"/>
      <c r="AF50" s="1026"/>
      <c r="AG50" s="1027"/>
      <c r="AH50" s="1027"/>
      <c r="AI50" s="1027"/>
      <c r="AJ50" s="1028"/>
      <c r="AK50" s="1015"/>
      <c r="AL50" s="1016"/>
      <c r="AM50" s="1016"/>
      <c r="AN50" s="1016"/>
      <c r="AO50" s="1016"/>
      <c r="AP50" s="1016"/>
      <c r="AQ50" s="1016"/>
      <c r="AR50" s="1016"/>
      <c r="AS50" s="1016"/>
      <c r="AT50" s="1016"/>
      <c r="AU50" s="1016"/>
      <c r="AV50" s="1016"/>
      <c r="AW50" s="1016"/>
      <c r="AX50" s="1016"/>
      <c r="AY50" s="1016"/>
      <c r="AZ50" s="1017"/>
      <c r="BA50" s="1017"/>
      <c r="BB50" s="1017"/>
      <c r="BC50" s="1017"/>
      <c r="BD50" s="1017"/>
      <c r="BE50" s="965"/>
      <c r="BF50" s="965"/>
      <c r="BG50" s="965"/>
      <c r="BH50" s="965"/>
      <c r="BI50" s="966"/>
      <c r="BJ50" s="237"/>
      <c r="BK50" s="237"/>
      <c r="BL50" s="237"/>
      <c r="BM50" s="237"/>
      <c r="BN50" s="237"/>
      <c r="BO50" s="154"/>
      <c r="BP50" s="154"/>
      <c r="BQ50" s="151">
        <v>44</v>
      </c>
      <c r="BR50" s="152"/>
      <c r="BS50" s="985"/>
      <c r="BT50" s="986"/>
      <c r="BU50" s="986"/>
      <c r="BV50" s="986"/>
      <c r="BW50" s="986"/>
      <c r="BX50" s="986"/>
      <c r="BY50" s="986"/>
      <c r="BZ50" s="986"/>
      <c r="CA50" s="986"/>
      <c r="CB50" s="986"/>
      <c r="CC50" s="986"/>
      <c r="CD50" s="986"/>
      <c r="CE50" s="986"/>
      <c r="CF50" s="986"/>
      <c r="CG50" s="1007"/>
      <c r="CH50" s="982"/>
      <c r="CI50" s="983"/>
      <c r="CJ50" s="983"/>
      <c r="CK50" s="983"/>
      <c r="CL50" s="984"/>
      <c r="CM50" s="982"/>
      <c r="CN50" s="983"/>
      <c r="CO50" s="983"/>
      <c r="CP50" s="983"/>
      <c r="CQ50" s="984"/>
      <c r="CR50" s="982"/>
      <c r="CS50" s="983"/>
      <c r="CT50" s="983"/>
      <c r="CU50" s="983"/>
      <c r="CV50" s="984"/>
      <c r="CW50" s="982"/>
      <c r="CX50" s="983"/>
      <c r="CY50" s="983"/>
      <c r="CZ50" s="983"/>
      <c r="DA50" s="984"/>
      <c r="DB50" s="982"/>
      <c r="DC50" s="983"/>
      <c r="DD50" s="983"/>
      <c r="DE50" s="983"/>
      <c r="DF50" s="984"/>
      <c r="DG50" s="982"/>
      <c r="DH50" s="983"/>
      <c r="DI50" s="983"/>
      <c r="DJ50" s="983"/>
      <c r="DK50" s="984"/>
      <c r="DL50" s="982"/>
      <c r="DM50" s="983"/>
      <c r="DN50" s="983"/>
      <c r="DO50" s="983"/>
      <c r="DP50" s="984"/>
      <c r="DQ50" s="982"/>
      <c r="DR50" s="983"/>
      <c r="DS50" s="983"/>
      <c r="DT50" s="983"/>
      <c r="DU50" s="984"/>
      <c r="DV50" s="985"/>
      <c r="DW50" s="986"/>
      <c r="DX50" s="986"/>
      <c r="DY50" s="986"/>
      <c r="DZ50" s="987"/>
      <c r="EA50" s="144"/>
    </row>
    <row r="51" spans="1:131" ht="26.25" customHeight="1" x14ac:dyDescent="0.2">
      <c r="A51" s="151">
        <v>24</v>
      </c>
      <c r="B51" s="1021"/>
      <c r="C51" s="1022"/>
      <c r="D51" s="1022"/>
      <c r="E51" s="1022"/>
      <c r="F51" s="1022"/>
      <c r="G51" s="1022"/>
      <c r="H51" s="1022"/>
      <c r="I51" s="1022"/>
      <c r="J51" s="1022"/>
      <c r="K51" s="1022"/>
      <c r="L51" s="1022"/>
      <c r="M51" s="1022"/>
      <c r="N51" s="1022"/>
      <c r="O51" s="1022"/>
      <c r="P51" s="1023"/>
      <c r="Q51" s="1024"/>
      <c r="R51" s="1016"/>
      <c r="S51" s="1016"/>
      <c r="T51" s="1016"/>
      <c r="U51" s="1016"/>
      <c r="V51" s="1016"/>
      <c r="W51" s="1016"/>
      <c r="X51" s="1016"/>
      <c r="Y51" s="1016"/>
      <c r="Z51" s="1016"/>
      <c r="AA51" s="1016"/>
      <c r="AB51" s="1016"/>
      <c r="AC51" s="1016"/>
      <c r="AD51" s="1016"/>
      <c r="AE51" s="1025"/>
      <c r="AF51" s="1026"/>
      <c r="AG51" s="1027"/>
      <c r="AH51" s="1027"/>
      <c r="AI51" s="1027"/>
      <c r="AJ51" s="1028"/>
      <c r="AK51" s="1015"/>
      <c r="AL51" s="1016"/>
      <c r="AM51" s="1016"/>
      <c r="AN51" s="1016"/>
      <c r="AO51" s="1016"/>
      <c r="AP51" s="1016"/>
      <c r="AQ51" s="1016"/>
      <c r="AR51" s="1016"/>
      <c r="AS51" s="1016"/>
      <c r="AT51" s="1016"/>
      <c r="AU51" s="1016"/>
      <c r="AV51" s="1016"/>
      <c r="AW51" s="1016"/>
      <c r="AX51" s="1016"/>
      <c r="AY51" s="1016"/>
      <c r="AZ51" s="1017"/>
      <c r="BA51" s="1017"/>
      <c r="BB51" s="1017"/>
      <c r="BC51" s="1017"/>
      <c r="BD51" s="1017"/>
      <c r="BE51" s="965"/>
      <c r="BF51" s="965"/>
      <c r="BG51" s="965"/>
      <c r="BH51" s="965"/>
      <c r="BI51" s="966"/>
      <c r="BJ51" s="237"/>
      <c r="BK51" s="237"/>
      <c r="BL51" s="237"/>
      <c r="BM51" s="237"/>
      <c r="BN51" s="237"/>
      <c r="BO51" s="154"/>
      <c r="BP51" s="154"/>
      <c r="BQ51" s="151">
        <v>45</v>
      </c>
      <c r="BR51" s="152"/>
      <c r="BS51" s="985"/>
      <c r="BT51" s="986"/>
      <c r="BU51" s="986"/>
      <c r="BV51" s="986"/>
      <c r="BW51" s="986"/>
      <c r="BX51" s="986"/>
      <c r="BY51" s="986"/>
      <c r="BZ51" s="986"/>
      <c r="CA51" s="986"/>
      <c r="CB51" s="986"/>
      <c r="CC51" s="986"/>
      <c r="CD51" s="986"/>
      <c r="CE51" s="986"/>
      <c r="CF51" s="986"/>
      <c r="CG51" s="1007"/>
      <c r="CH51" s="982"/>
      <c r="CI51" s="983"/>
      <c r="CJ51" s="983"/>
      <c r="CK51" s="983"/>
      <c r="CL51" s="984"/>
      <c r="CM51" s="982"/>
      <c r="CN51" s="983"/>
      <c r="CO51" s="983"/>
      <c r="CP51" s="983"/>
      <c r="CQ51" s="984"/>
      <c r="CR51" s="982"/>
      <c r="CS51" s="983"/>
      <c r="CT51" s="983"/>
      <c r="CU51" s="983"/>
      <c r="CV51" s="984"/>
      <c r="CW51" s="982"/>
      <c r="CX51" s="983"/>
      <c r="CY51" s="983"/>
      <c r="CZ51" s="983"/>
      <c r="DA51" s="984"/>
      <c r="DB51" s="982"/>
      <c r="DC51" s="983"/>
      <c r="DD51" s="983"/>
      <c r="DE51" s="983"/>
      <c r="DF51" s="984"/>
      <c r="DG51" s="982"/>
      <c r="DH51" s="983"/>
      <c r="DI51" s="983"/>
      <c r="DJ51" s="983"/>
      <c r="DK51" s="984"/>
      <c r="DL51" s="982"/>
      <c r="DM51" s="983"/>
      <c r="DN51" s="983"/>
      <c r="DO51" s="983"/>
      <c r="DP51" s="984"/>
      <c r="DQ51" s="982"/>
      <c r="DR51" s="983"/>
      <c r="DS51" s="983"/>
      <c r="DT51" s="983"/>
      <c r="DU51" s="984"/>
      <c r="DV51" s="985"/>
      <c r="DW51" s="986"/>
      <c r="DX51" s="986"/>
      <c r="DY51" s="986"/>
      <c r="DZ51" s="987"/>
      <c r="EA51" s="144"/>
    </row>
    <row r="52" spans="1:131" ht="26.25" customHeight="1" x14ac:dyDescent="0.2">
      <c r="A52" s="151">
        <v>25</v>
      </c>
      <c r="B52" s="1021"/>
      <c r="C52" s="1022"/>
      <c r="D52" s="1022"/>
      <c r="E52" s="1022"/>
      <c r="F52" s="1022"/>
      <c r="G52" s="1022"/>
      <c r="H52" s="1022"/>
      <c r="I52" s="1022"/>
      <c r="J52" s="1022"/>
      <c r="K52" s="1022"/>
      <c r="L52" s="1022"/>
      <c r="M52" s="1022"/>
      <c r="N52" s="1022"/>
      <c r="O52" s="1022"/>
      <c r="P52" s="1023"/>
      <c r="Q52" s="1024"/>
      <c r="R52" s="1016"/>
      <c r="S52" s="1016"/>
      <c r="T52" s="1016"/>
      <c r="U52" s="1016"/>
      <c r="V52" s="1016"/>
      <c r="W52" s="1016"/>
      <c r="X52" s="1016"/>
      <c r="Y52" s="1016"/>
      <c r="Z52" s="1016"/>
      <c r="AA52" s="1016"/>
      <c r="AB52" s="1016"/>
      <c r="AC52" s="1016"/>
      <c r="AD52" s="1016"/>
      <c r="AE52" s="1025"/>
      <c r="AF52" s="1026"/>
      <c r="AG52" s="1027"/>
      <c r="AH52" s="1027"/>
      <c r="AI52" s="1027"/>
      <c r="AJ52" s="1028"/>
      <c r="AK52" s="1015"/>
      <c r="AL52" s="1016"/>
      <c r="AM52" s="1016"/>
      <c r="AN52" s="1016"/>
      <c r="AO52" s="1016"/>
      <c r="AP52" s="1016"/>
      <c r="AQ52" s="1016"/>
      <c r="AR52" s="1016"/>
      <c r="AS52" s="1016"/>
      <c r="AT52" s="1016"/>
      <c r="AU52" s="1016"/>
      <c r="AV52" s="1016"/>
      <c r="AW52" s="1016"/>
      <c r="AX52" s="1016"/>
      <c r="AY52" s="1016"/>
      <c r="AZ52" s="1017"/>
      <c r="BA52" s="1017"/>
      <c r="BB52" s="1017"/>
      <c r="BC52" s="1017"/>
      <c r="BD52" s="1017"/>
      <c r="BE52" s="965"/>
      <c r="BF52" s="965"/>
      <c r="BG52" s="965"/>
      <c r="BH52" s="965"/>
      <c r="BI52" s="966"/>
      <c r="BJ52" s="237"/>
      <c r="BK52" s="237"/>
      <c r="BL52" s="237"/>
      <c r="BM52" s="237"/>
      <c r="BN52" s="237"/>
      <c r="BO52" s="154"/>
      <c r="BP52" s="154"/>
      <c r="BQ52" s="151">
        <v>46</v>
      </c>
      <c r="BR52" s="152"/>
      <c r="BS52" s="985"/>
      <c r="BT52" s="986"/>
      <c r="BU52" s="986"/>
      <c r="BV52" s="986"/>
      <c r="BW52" s="986"/>
      <c r="BX52" s="986"/>
      <c r="BY52" s="986"/>
      <c r="BZ52" s="986"/>
      <c r="CA52" s="986"/>
      <c r="CB52" s="986"/>
      <c r="CC52" s="986"/>
      <c r="CD52" s="986"/>
      <c r="CE52" s="986"/>
      <c r="CF52" s="986"/>
      <c r="CG52" s="1007"/>
      <c r="CH52" s="982"/>
      <c r="CI52" s="983"/>
      <c r="CJ52" s="983"/>
      <c r="CK52" s="983"/>
      <c r="CL52" s="984"/>
      <c r="CM52" s="982"/>
      <c r="CN52" s="983"/>
      <c r="CO52" s="983"/>
      <c r="CP52" s="983"/>
      <c r="CQ52" s="984"/>
      <c r="CR52" s="982"/>
      <c r="CS52" s="983"/>
      <c r="CT52" s="983"/>
      <c r="CU52" s="983"/>
      <c r="CV52" s="984"/>
      <c r="CW52" s="982"/>
      <c r="CX52" s="983"/>
      <c r="CY52" s="983"/>
      <c r="CZ52" s="983"/>
      <c r="DA52" s="984"/>
      <c r="DB52" s="982"/>
      <c r="DC52" s="983"/>
      <c r="DD52" s="983"/>
      <c r="DE52" s="983"/>
      <c r="DF52" s="984"/>
      <c r="DG52" s="982"/>
      <c r="DH52" s="983"/>
      <c r="DI52" s="983"/>
      <c r="DJ52" s="983"/>
      <c r="DK52" s="984"/>
      <c r="DL52" s="982"/>
      <c r="DM52" s="983"/>
      <c r="DN52" s="983"/>
      <c r="DO52" s="983"/>
      <c r="DP52" s="984"/>
      <c r="DQ52" s="982"/>
      <c r="DR52" s="983"/>
      <c r="DS52" s="983"/>
      <c r="DT52" s="983"/>
      <c r="DU52" s="984"/>
      <c r="DV52" s="985"/>
      <c r="DW52" s="986"/>
      <c r="DX52" s="986"/>
      <c r="DY52" s="986"/>
      <c r="DZ52" s="987"/>
      <c r="EA52" s="144"/>
    </row>
    <row r="53" spans="1:131" ht="26.25" customHeight="1" x14ac:dyDescent="0.2">
      <c r="A53" s="151">
        <v>26</v>
      </c>
      <c r="B53" s="1021"/>
      <c r="C53" s="1022"/>
      <c r="D53" s="1022"/>
      <c r="E53" s="1022"/>
      <c r="F53" s="1022"/>
      <c r="G53" s="1022"/>
      <c r="H53" s="1022"/>
      <c r="I53" s="1022"/>
      <c r="J53" s="1022"/>
      <c r="K53" s="1022"/>
      <c r="L53" s="1022"/>
      <c r="M53" s="1022"/>
      <c r="N53" s="1022"/>
      <c r="O53" s="1022"/>
      <c r="P53" s="1023"/>
      <c r="Q53" s="1024"/>
      <c r="R53" s="1016"/>
      <c r="S53" s="1016"/>
      <c r="T53" s="1016"/>
      <c r="U53" s="1016"/>
      <c r="V53" s="1016"/>
      <c r="W53" s="1016"/>
      <c r="X53" s="1016"/>
      <c r="Y53" s="1016"/>
      <c r="Z53" s="1016"/>
      <c r="AA53" s="1016"/>
      <c r="AB53" s="1016"/>
      <c r="AC53" s="1016"/>
      <c r="AD53" s="1016"/>
      <c r="AE53" s="1025"/>
      <c r="AF53" s="1026"/>
      <c r="AG53" s="1027"/>
      <c r="AH53" s="1027"/>
      <c r="AI53" s="1027"/>
      <c r="AJ53" s="1028"/>
      <c r="AK53" s="1015"/>
      <c r="AL53" s="1016"/>
      <c r="AM53" s="1016"/>
      <c r="AN53" s="1016"/>
      <c r="AO53" s="1016"/>
      <c r="AP53" s="1016"/>
      <c r="AQ53" s="1016"/>
      <c r="AR53" s="1016"/>
      <c r="AS53" s="1016"/>
      <c r="AT53" s="1016"/>
      <c r="AU53" s="1016"/>
      <c r="AV53" s="1016"/>
      <c r="AW53" s="1016"/>
      <c r="AX53" s="1016"/>
      <c r="AY53" s="1016"/>
      <c r="AZ53" s="1017"/>
      <c r="BA53" s="1017"/>
      <c r="BB53" s="1017"/>
      <c r="BC53" s="1017"/>
      <c r="BD53" s="1017"/>
      <c r="BE53" s="965"/>
      <c r="BF53" s="965"/>
      <c r="BG53" s="965"/>
      <c r="BH53" s="965"/>
      <c r="BI53" s="966"/>
      <c r="BJ53" s="237"/>
      <c r="BK53" s="237"/>
      <c r="BL53" s="237"/>
      <c r="BM53" s="237"/>
      <c r="BN53" s="237"/>
      <c r="BO53" s="154"/>
      <c r="BP53" s="154"/>
      <c r="BQ53" s="151">
        <v>47</v>
      </c>
      <c r="BR53" s="152"/>
      <c r="BS53" s="985"/>
      <c r="BT53" s="986"/>
      <c r="BU53" s="986"/>
      <c r="BV53" s="986"/>
      <c r="BW53" s="986"/>
      <c r="BX53" s="986"/>
      <c r="BY53" s="986"/>
      <c r="BZ53" s="986"/>
      <c r="CA53" s="986"/>
      <c r="CB53" s="986"/>
      <c r="CC53" s="986"/>
      <c r="CD53" s="986"/>
      <c r="CE53" s="986"/>
      <c r="CF53" s="986"/>
      <c r="CG53" s="1007"/>
      <c r="CH53" s="982"/>
      <c r="CI53" s="983"/>
      <c r="CJ53" s="983"/>
      <c r="CK53" s="983"/>
      <c r="CL53" s="984"/>
      <c r="CM53" s="982"/>
      <c r="CN53" s="983"/>
      <c r="CO53" s="983"/>
      <c r="CP53" s="983"/>
      <c r="CQ53" s="984"/>
      <c r="CR53" s="982"/>
      <c r="CS53" s="983"/>
      <c r="CT53" s="983"/>
      <c r="CU53" s="983"/>
      <c r="CV53" s="984"/>
      <c r="CW53" s="982"/>
      <c r="CX53" s="983"/>
      <c r="CY53" s="983"/>
      <c r="CZ53" s="983"/>
      <c r="DA53" s="984"/>
      <c r="DB53" s="982"/>
      <c r="DC53" s="983"/>
      <c r="DD53" s="983"/>
      <c r="DE53" s="983"/>
      <c r="DF53" s="984"/>
      <c r="DG53" s="982"/>
      <c r="DH53" s="983"/>
      <c r="DI53" s="983"/>
      <c r="DJ53" s="983"/>
      <c r="DK53" s="984"/>
      <c r="DL53" s="982"/>
      <c r="DM53" s="983"/>
      <c r="DN53" s="983"/>
      <c r="DO53" s="983"/>
      <c r="DP53" s="984"/>
      <c r="DQ53" s="982"/>
      <c r="DR53" s="983"/>
      <c r="DS53" s="983"/>
      <c r="DT53" s="983"/>
      <c r="DU53" s="984"/>
      <c r="DV53" s="985"/>
      <c r="DW53" s="986"/>
      <c r="DX53" s="986"/>
      <c r="DY53" s="986"/>
      <c r="DZ53" s="987"/>
      <c r="EA53" s="144"/>
    </row>
    <row r="54" spans="1:131" ht="26.25" customHeight="1" x14ac:dyDescent="0.2">
      <c r="A54" s="151">
        <v>27</v>
      </c>
      <c r="B54" s="1021"/>
      <c r="C54" s="1022"/>
      <c r="D54" s="1022"/>
      <c r="E54" s="1022"/>
      <c r="F54" s="1022"/>
      <c r="G54" s="1022"/>
      <c r="H54" s="1022"/>
      <c r="I54" s="1022"/>
      <c r="J54" s="1022"/>
      <c r="K54" s="1022"/>
      <c r="L54" s="1022"/>
      <c r="M54" s="1022"/>
      <c r="N54" s="1022"/>
      <c r="O54" s="1022"/>
      <c r="P54" s="1023"/>
      <c r="Q54" s="1024"/>
      <c r="R54" s="1016"/>
      <c r="S54" s="1016"/>
      <c r="T54" s="1016"/>
      <c r="U54" s="1016"/>
      <c r="V54" s="1016"/>
      <c r="W54" s="1016"/>
      <c r="X54" s="1016"/>
      <c r="Y54" s="1016"/>
      <c r="Z54" s="1016"/>
      <c r="AA54" s="1016"/>
      <c r="AB54" s="1016"/>
      <c r="AC54" s="1016"/>
      <c r="AD54" s="1016"/>
      <c r="AE54" s="1025"/>
      <c r="AF54" s="1026"/>
      <c r="AG54" s="1027"/>
      <c r="AH54" s="1027"/>
      <c r="AI54" s="1027"/>
      <c r="AJ54" s="1028"/>
      <c r="AK54" s="1015"/>
      <c r="AL54" s="1016"/>
      <c r="AM54" s="1016"/>
      <c r="AN54" s="1016"/>
      <c r="AO54" s="1016"/>
      <c r="AP54" s="1016"/>
      <c r="AQ54" s="1016"/>
      <c r="AR54" s="1016"/>
      <c r="AS54" s="1016"/>
      <c r="AT54" s="1016"/>
      <c r="AU54" s="1016"/>
      <c r="AV54" s="1016"/>
      <c r="AW54" s="1016"/>
      <c r="AX54" s="1016"/>
      <c r="AY54" s="1016"/>
      <c r="AZ54" s="1017"/>
      <c r="BA54" s="1017"/>
      <c r="BB54" s="1017"/>
      <c r="BC54" s="1017"/>
      <c r="BD54" s="1017"/>
      <c r="BE54" s="965"/>
      <c r="BF54" s="965"/>
      <c r="BG54" s="965"/>
      <c r="BH54" s="965"/>
      <c r="BI54" s="966"/>
      <c r="BJ54" s="237"/>
      <c r="BK54" s="237"/>
      <c r="BL54" s="237"/>
      <c r="BM54" s="237"/>
      <c r="BN54" s="237"/>
      <c r="BO54" s="154"/>
      <c r="BP54" s="154"/>
      <c r="BQ54" s="151">
        <v>48</v>
      </c>
      <c r="BR54" s="152"/>
      <c r="BS54" s="985"/>
      <c r="BT54" s="986"/>
      <c r="BU54" s="986"/>
      <c r="BV54" s="986"/>
      <c r="BW54" s="986"/>
      <c r="BX54" s="986"/>
      <c r="BY54" s="986"/>
      <c r="BZ54" s="986"/>
      <c r="CA54" s="986"/>
      <c r="CB54" s="986"/>
      <c r="CC54" s="986"/>
      <c r="CD54" s="986"/>
      <c r="CE54" s="986"/>
      <c r="CF54" s="986"/>
      <c r="CG54" s="1007"/>
      <c r="CH54" s="982"/>
      <c r="CI54" s="983"/>
      <c r="CJ54" s="983"/>
      <c r="CK54" s="983"/>
      <c r="CL54" s="984"/>
      <c r="CM54" s="982"/>
      <c r="CN54" s="983"/>
      <c r="CO54" s="983"/>
      <c r="CP54" s="983"/>
      <c r="CQ54" s="984"/>
      <c r="CR54" s="982"/>
      <c r="CS54" s="983"/>
      <c r="CT54" s="983"/>
      <c r="CU54" s="983"/>
      <c r="CV54" s="984"/>
      <c r="CW54" s="982"/>
      <c r="CX54" s="983"/>
      <c r="CY54" s="983"/>
      <c r="CZ54" s="983"/>
      <c r="DA54" s="984"/>
      <c r="DB54" s="982"/>
      <c r="DC54" s="983"/>
      <c r="DD54" s="983"/>
      <c r="DE54" s="983"/>
      <c r="DF54" s="984"/>
      <c r="DG54" s="982"/>
      <c r="DH54" s="983"/>
      <c r="DI54" s="983"/>
      <c r="DJ54" s="983"/>
      <c r="DK54" s="984"/>
      <c r="DL54" s="982"/>
      <c r="DM54" s="983"/>
      <c r="DN54" s="983"/>
      <c r="DO54" s="983"/>
      <c r="DP54" s="984"/>
      <c r="DQ54" s="982"/>
      <c r="DR54" s="983"/>
      <c r="DS54" s="983"/>
      <c r="DT54" s="983"/>
      <c r="DU54" s="984"/>
      <c r="DV54" s="985"/>
      <c r="DW54" s="986"/>
      <c r="DX54" s="986"/>
      <c r="DY54" s="986"/>
      <c r="DZ54" s="987"/>
      <c r="EA54" s="144"/>
    </row>
    <row r="55" spans="1:131" ht="26.25" customHeight="1" x14ac:dyDescent="0.2">
      <c r="A55" s="151">
        <v>28</v>
      </c>
      <c r="B55" s="1021"/>
      <c r="C55" s="1022"/>
      <c r="D55" s="1022"/>
      <c r="E55" s="1022"/>
      <c r="F55" s="1022"/>
      <c r="G55" s="1022"/>
      <c r="H55" s="1022"/>
      <c r="I55" s="1022"/>
      <c r="J55" s="1022"/>
      <c r="K55" s="1022"/>
      <c r="L55" s="1022"/>
      <c r="M55" s="1022"/>
      <c r="N55" s="1022"/>
      <c r="O55" s="1022"/>
      <c r="P55" s="1023"/>
      <c r="Q55" s="1024"/>
      <c r="R55" s="1016"/>
      <c r="S55" s="1016"/>
      <c r="T55" s="1016"/>
      <c r="U55" s="1016"/>
      <c r="V55" s="1016"/>
      <c r="W55" s="1016"/>
      <c r="X55" s="1016"/>
      <c r="Y55" s="1016"/>
      <c r="Z55" s="1016"/>
      <c r="AA55" s="1016"/>
      <c r="AB55" s="1016"/>
      <c r="AC55" s="1016"/>
      <c r="AD55" s="1016"/>
      <c r="AE55" s="1025"/>
      <c r="AF55" s="1026"/>
      <c r="AG55" s="1027"/>
      <c r="AH55" s="1027"/>
      <c r="AI55" s="1027"/>
      <c r="AJ55" s="1028"/>
      <c r="AK55" s="1015"/>
      <c r="AL55" s="1016"/>
      <c r="AM55" s="1016"/>
      <c r="AN55" s="1016"/>
      <c r="AO55" s="1016"/>
      <c r="AP55" s="1016"/>
      <c r="AQ55" s="1016"/>
      <c r="AR55" s="1016"/>
      <c r="AS55" s="1016"/>
      <c r="AT55" s="1016"/>
      <c r="AU55" s="1016"/>
      <c r="AV55" s="1016"/>
      <c r="AW55" s="1016"/>
      <c r="AX55" s="1016"/>
      <c r="AY55" s="1016"/>
      <c r="AZ55" s="1017"/>
      <c r="BA55" s="1017"/>
      <c r="BB55" s="1017"/>
      <c r="BC55" s="1017"/>
      <c r="BD55" s="1017"/>
      <c r="BE55" s="965"/>
      <c r="BF55" s="965"/>
      <c r="BG55" s="965"/>
      <c r="BH55" s="965"/>
      <c r="BI55" s="966"/>
      <c r="BJ55" s="237"/>
      <c r="BK55" s="237"/>
      <c r="BL55" s="237"/>
      <c r="BM55" s="237"/>
      <c r="BN55" s="237"/>
      <c r="BO55" s="154"/>
      <c r="BP55" s="154"/>
      <c r="BQ55" s="151">
        <v>49</v>
      </c>
      <c r="BR55" s="152"/>
      <c r="BS55" s="985"/>
      <c r="BT55" s="986"/>
      <c r="BU55" s="986"/>
      <c r="BV55" s="986"/>
      <c r="BW55" s="986"/>
      <c r="BX55" s="986"/>
      <c r="BY55" s="986"/>
      <c r="BZ55" s="986"/>
      <c r="CA55" s="986"/>
      <c r="CB55" s="986"/>
      <c r="CC55" s="986"/>
      <c r="CD55" s="986"/>
      <c r="CE55" s="986"/>
      <c r="CF55" s="986"/>
      <c r="CG55" s="1007"/>
      <c r="CH55" s="982"/>
      <c r="CI55" s="983"/>
      <c r="CJ55" s="983"/>
      <c r="CK55" s="983"/>
      <c r="CL55" s="984"/>
      <c r="CM55" s="982"/>
      <c r="CN55" s="983"/>
      <c r="CO55" s="983"/>
      <c r="CP55" s="983"/>
      <c r="CQ55" s="984"/>
      <c r="CR55" s="982"/>
      <c r="CS55" s="983"/>
      <c r="CT55" s="983"/>
      <c r="CU55" s="983"/>
      <c r="CV55" s="984"/>
      <c r="CW55" s="982"/>
      <c r="CX55" s="983"/>
      <c r="CY55" s="983"/>
      <c r="CZ55" s="983"/>
      <c r="DA55" s="984"/>
      <c r="DB55" s="982"/>
      <c r="DC55" s="983"/>
      <c r="DD55" s="983"/>
      <c r="DE55" s="983"/>
      <c r="DF55" s="984"/>
      <c r="DG55" s="982"/>
      <c r="DH55" s="983"/>
      <c r="DI55" s="983"/>
      <c r="DJ55" s="983"/>
      <c r="DK55" s="984"/>
      <c r="DL55" s="982"/>
      <c r="DM55" s="983"/>
      <c r="DN55" s="983"/>
      <c r="DO55" s="983"/>
      <c r="DP55" s="984"/>
      <c r="DQ55" s="982"/>
      <c r="DR55" s="983"/>
      <c r="DS55" s="983"/>
      <c r="DT55" s="983"/>
      <c r="DU55" s="984"/>
      <c r="DV55" s="985"/>
      <c r="DW55" s="986"/>
      <c r="DX55" s="986"/>
      <c r="DY55" s="986"/>
      <c r="DZ55" s="987"/>
      <c r="EA55" s="144"/>
    </row>
    <row r="56" spans="1:131" ht="26.25" customHeight="1" x14ac:dyDescent="0.2">
      <c r="A56" s="151">
        <v>29</v>
      </c>
      <c r="B56" s="1021"/>
      <c r="C56" s="1022"/>
      <c r="D56" s="1022"/>
      <c r="E56" s="1022"/>
      <c r="F56" s="1022"/>
      <c r="G56" s="1022"/>
      <c r="H56" s="1022"/>
      <c r="I56" s="1022"/>
      <c r="J56" s="1022"/>
      <c r="K56" s="1022"/>
      <c r="L56" s="1022"/>
      <c r="M56" s="1022"/>
      <c r="N56" s="1022"/>
      <c r="O56" s="1022"/>
      <c r="P56" s="1023"/>
      <c r="Q56" s="1024"/>
      <c r="R56" s="1016"/>
      <c r="S56" s="1016"/>
      <c r="T56" s="1016"/>
      <c r="U56" s="1016"/>
      <c r="V56" s="1016"/>
      <c r="W56" s="1016"/>
      <c r="X56" s="1016"/>
      <c r="Y56" s="1016"/>
      <c r="Z56" s="1016"/>
      <c r="AA56" s="1016"/>
      <c r="AB56" s="1016"/>
      <c r="AC56" s="1016"/>
      <c r="AD56" s="1016"/>
      <c r="AE56" s="1025"/>
      <c r="AF56" s="1026"/>
      <c r="AG56" s="1027"/>
      <c r="AH56" s="1027"/>
      <c r="AI56" s="1027"/>
      <c r="AJ56" s="1028"/>
      <c r="AK56" s="1015"/>
      <c r="AL56" s="1016"/>
      <c r="AM56" s="1016"/>
      <c r="AN56" s="1016"/>
      <c r="AO56" s="1016"/>
      <c r="AP56" s="1016"/>
      <c r="AQ56" s="1016"/>
      <c r="AR56" s="1016"/>
      <c r="AS56" s="1016"/>
      <c r="AT56" s="1016"/>
      <c r="AU56" s="1016"/>
      <c r="AV56" s="1016"/>
      <c r="AW56" s="1016"/>
      <c r="AX56" s="1016"/>
      <c r="AY56" s="1016"/>
      <c r="AZ56" s="1017"/>
      <c r="BA56" s="1017"/>
      <c r="BB56" s="1017"/>
      <c r="BC56" s="1017"/>
      <c r="BD56" s="1017"/>
      <c r="BE56" s="965"/>
      <c r="BF56" s="965"/>
      <c r="BG56" s="965"/>
      <c r="BH56" s="965"/>
      <c r="BI56" s="966"/>
      <c r="BJ56" s="237"/>
      <c r="BK56" s="237"/>
      <c r="BL56" s="237"/>
      <c r="BM56" s="237"/>
      <c r="BN56" s="237"/>
      <c r="BO56" s="154"/>
      <c r="BP56" s="154"/>
      <c r="BQ56" s="151">
        <v>50</v>
      </c>
      <c r="BR56" s="152"/>
      <c r="BS56" s="985"/>
      <c r="BT56" s="986"/>
      <c r="BU56" s="986"/>
      <c r="BV56" s="986"/>
      <c r="BW56" s="986"/>
      <c r="BX56" s="986"/>
      <c r="BY56" s="986"/>
      <c r="BZ56" s="986"/>
      <c r="CA56" s="986"/>
      <c r="CB56" s="986"/>
      <c r="CC56" s="986"/>
      <c r="CD56" s="986"/>
      <c r="CE56" s="986"/>
      <c r="CF56" s="986"/>
      <c r="CG56" s="1007"/>
      <c r="CH56" s="982"/>
      <c r="CI56" s="983"/>
      <c r="CJ56" s="983"/>
      <c r="CK56" s="983"/>
      <c r="CL56" s="984"/>
      <c r="CM56" s="982"/>
      <c r="CN56" s="983"/>
      <c r="CO56" s="983"/>
      <c r="CP56" s="983"/>
      <c r="CQ56" s="984"/>
      <c r="CR56" s="982"/>
      <c r="CS56" s="983"/>
      <c r="CT56" s="983"/>
      <c r="CU56" s="983"/>
      <c r="CV56" s="984"/>
      <c r="CW56" s="982"/>
      <c r="CX56" s="983"/>
      <c r="CY56" s="983"/>
      <c r="CZ56" s="983"/>
      <c r="DA56" s="984"/>
      <c r="DB56" s="982"/>
      <c r="DC56" s="983"/>
      <c r="DD56" s="983"/>
      <c r="DE56" s="983"/>
      <c r="DF56" s="984"/>
      <c r="DG56" s="982"/>
      <c r="DH56" s="983"/>
      <c r="DI56" s="983"/>
      <c r="DJ56" s="983"/>
      <c r="DK56" s="984"/>
      <c r="DL56" s="982"/>
      <c r="DM56" s="983"/>
      <c r="DN56" s="983"/>
      <c r="DO56" s="983"/>
      <c r="DP56" s="984"/>
      <c r="DQ56" s="982"/>
      <c r="DR56" s="983"/>
      <c r="DS56" s="983"/>
      <c r="DT56" s="983"/>
      <c r="DU56" s="984"/>
      <c r="DV56" s="985"/>
      <c r="DW56" s="986"/>
      <c r="DX56" s="986"/>
      <c r="DY56" s="986"/>
      <c r="DZ56" s="987"/>
      <c r="EA56" s="144"/>
    </row>
    <row r="57" spans="1:131" ht="26.25" customHeight="1" x14ac:dyDescent="0.2">
      <c r="A57" s="151">
        <v>30</v>
      </c>
      <c r="B57" s="1021"/>
      <c r="C57" s="1022"/>
      <c r="D57" s="1022"/>
      <c r="E57" s="1022"/>
      <c r="F57" s="1022"/>
      <c r="G57" s="1022"/>
      <c r="H57" s="1022"/>
      <c r="I57" s="1022"/>
      <c r="J57" s="1022"/>
      <c r="K57" s="1022"/>
      <c r="L57" s="1022"/>
      <c r="M57" s="1022"/>
      <c r="N57" s="1022"/>
      <c r="O57" s="1022"/>
      <c r="P57" s="1023"/>
      <c r="Q57" s="1024"/>
      <c r="R57" s="1016"/>
      <c r="S57" s="1016"/>
      <c r="T57" s="1016"/>
      <c r="U57" s="1016"/>
      <c r="V57" s="1016"/>
      <c r="W57" s="1016"/>
      <c r="X57" s="1016"/>
      <c r="Y57" s="1016"/>
      <c r="Z57" s="1016"/>
      <c r="AA57" s="1016"/>
      <c r="AB57" s="1016"/>
      <c r="AC57" s="1016"/>
      <c r="AD57" s="1016"/>
      <c r="AE57" s="1025"/>
      <c r="AF57" s="1026"/>
      <c r="AG57" s="1027"/>
      <c r="AH57" s="1027"/>
      <c r="AI57" s="1027"/>
      <c r="AJ57" s="1028"/>
      <c r="AK57" s="1015"/>
      <c r="AL57" s="1016"/>
      <c r="AM57" s="1016"/>
      <c r="AN57" s="1016"/>
      <c r="AO57" s="1016"/>
      <c r="AP57" s="1016"/>
      <c r="AQ57" s="1016"/>
      <c r="AR57" s="1016"/>
      <c r="AS57" s="1016"/>
      <c r="AT57" s="1016"/>
      <c r="AU57" s="1016"/>
      <c r="AV57" s="1016"/>
      <c r="AW57" s="1016"/>
      <c r="AX57" s="1016"/>
      <c r="AY57" s="1016"/>
      <c r="AZ57" s="1017"/>
      <c r="BA57" s="1017"/>
      <c r="BB57" s="1017"/>
      <c r="BC57" s="1017"/>
      <c r="BD57" s="1017"/>
      <c r="BE57" s="965"/>
      <c r="BF57" s="965"/>
      <c r="BG57" s="965"/>
      <c r="BH57" s="965"/>
      <c r="BI57" s="966"/>
      <c r="BJ57" s="237"/>
      <c r="BK57" s="237"/>
      <c r="BL57" s="237"/>
      <c r="BM57" s="237"/>
      <c r="BN57" s="237"/>
      <c r="BO57" s="154"/>
      <c r="BP57" s="154"/>
      <c r="BQ57" s="151">
        <v>51</v>
      </c>
      <c r="BR57" s="152"/>
      <c r="BS57" s="985"/>
      <c r="BT57" s="986"/>
      <c r="BU57" s="986"/>
      <c r="BV57" s="986"/>
      <c r="BW57" s="986"/>
      <c r="BX57" s="986"/>
      <c r="BY57" s="986"/>
      <c r="BZ57" s="986"/>
      <c r="CA57" s="986"/>
      <c r="CB57" s="986"/>
      <c r="CC57" s="986"/>
      <c r="CD57" s="986"/>
      <c r="CE57" s="986"/>
      <c r="CF57" s="986"/>
      <c r="CG57" s="1007"/>
      <c r="CH57" s="982"/>
      <c r="CI57" s="983"/>
      <c r="CJ57" s="983"/>
      <c r="CK57" s="983"/>
      <c r="CL57" s="984"/>
      <c r="CM57" s="982"/>
      <c r="CN57" s="983"/>
      <c r="CO57" s="983"/>
      <c r="CP57" s="983"/>
      <c r="CQ57" s="984"/>
      <c r="CR57" s="982"/>
      <c r="CS57" s="983"/>
      <c r="CT57" s="983"/>
      <c r="CU57" s="983"/>
      <c r="CV57" s="984"/>
      <c r="CW57" s="982"/>
      <c r="CX57" s="983"/>
      <c r="CY57" s="983"/>
      <c r="CZ57" s="983"/>
      <c r="DA57" s="984"/>
      <c r="DB57" s="982"/>
      <c r="DC57" s="983"/>
      <c r="DD57" s="983"/>
      <c r="DE57" s="983"/>
      <c r="DF57" s="984"/>
      <c r="DG57" s="982"/>
      <c r="DH57" s="983"/>
      <c r="DI57" s="983"/>
      <c r="DJ57" s="983"/>
      <c r="DK57" s="984"/>
      <c r="DL57" s="982"/>
      <c r="DM57" s="983"/>
      <c r="DN57" s="983"/>
      <c r="DO57" s="983"/>
      <c r="DP57" s="984"/>
      <c r="DQ57" s="982"/>
      <c r="DR57" s="983"/>
      <c r="DS57" s="983"/>
      <c r="DT57" s="983"/>
      <c r="DU57" s="984"/>
      <c r="DV57" s="985"/>
      <c r="DW57" s="986"/>
      <c r="DX57" s="986"/>
      <c r="DY57" s="986"/>
      <c r="DZ57" s="987"/>
      <c r="EA57" s="144"/>
    </row>
    <row r="58" spans="1:131" ht="26.25" customHeight="1" x14ac:dyDescent="0.2">
      <c r="A58" s="151">
        <v>31</v>
      </c>
      <c r="B58" s="1021"/>
      <c r="C58" s="1022"/>
      <c r="D58" s="1022"/>
      <c r="E58" s="1022"/>
      <c r="F58" s="1022"/>
      <c r="G58" s="1022"/>
      <c r="H58" s="1022"/>
      <c r="I58" s="1022"/>
      <c r="J58" s="1022"/>
      <c r="K58" s="1022"/>
      <c r="L58" s="1022"/>
      <c r="M58" s="1022"/>
      <c r="N58" s="1022"/>
      <c r="O58" s="1022"/>
      <c r="P58" s="1023"/>
      <c r="Q58" s="1024"/>
      <c r="R58" s="1016"/>
      <c r="S58" s="1016"/>
      <c r="T58" s="1016"/>
      <c r="U58" s="1016"/>
      <c r="V58" s="1016"/>
      <c r="W58" s="1016"/>
      <c r="X58" s="1016"/>
      <c r="Y58" s="1016"/>
      <c r="Z58" s="1016"/>
      <c r="AA58" s="1016"/>
      <c r="AB58" s="1016"/>
      <c r="AC58" s="1016"/>
      <c r="AD58" s="1016"/>
      <c r="AE58" s="1025"/>
      <c r="AF58" s="1026"/>
      <c r="AG58" s="1027"/>
      <c r="AH58" s="1027"/>
      <c r="AI58" s="1027"/>
      <c r="AJ58" s="1028"/>
      <c r="AK58" s="1015"/>
      <c r="AL58" s="1016"/>
      <c r="AM58" s="1016"/>
      <c r="AN58" s="1016"/>
      <c r="AO58" s="1016"/>
      <c r="AP58" s="1016"/>
      <c r="AQ58" s="1016"/>
      <c r="AR58" s="1016"/>
      <c r="AS58" s="1016"/>
      <c r="AT58" s="1016"/>
      <c r="AU58" s="1016"/>
      <c r="AV58" s="1016"/>
      <c r="AW58" s="1016"/>
      <c r="AX58" s="1016"/>
      <c r="AY58" s="1016"/>
      <c r="AZ58" s="1017"/>
      <c r="BA58" s="1017"/>
      <c r="BB58" s="1017"/>
      <c r="BC58" s="1017"/>
      <c r="BD58" s="1017"/>
      <c r="BE58" s="965"/>
      <c r="BF58" s="965"/>
      <c r="BG58" s="965"/>
      <c r="BH58" s="965"/>
      <c r="BI58" s="966"/>
      <c r="BJ58" s="237"/>
      <c r="BK58" s="237"/>
      <c r="BL58" s="237"/>
      <c r="BM58" s="237"/>
      <c r="BN58" s="237"/>
      <c r="BO58" s="154"/>
      <c r="BP58" s="154"/>
      <c r="BQ58" s="151">
        <v>52</v>
      </c>
      <c r="BR58" s="152"/>
      <c r="BS58" s="985"/>
      <c r="BT58" s="986"/>
      <c r="BU58" s="986"/>
      <c r="BV58" s="986"/>
      <c r="BW58" s="986"/>
      <c r="BX58" s="986"/>
      <c r="BY58" s="986"/>
      <c r="BZ58" s="986"/>
      <c r="CA58" s="986"/>
      <c r="CB58" s="986"/>
      <c r="CC58" s="986"/>
      <c r="CD58" s="986"/>
      <c r="CE58" s="986"/>
      <c r="CF58" s="986"/>
      <c r="CG58" s="1007"/>
      <c r="CH58" s="982"/>
      <c r="CI58" s="983"/>
      <c r="CJ58" s="983"/>
      <c r="CK58" s="983"/>
      <c r="CL58" s="984"/>
      <c r="CM58" s="982"/>
      <c r="CN58" s="983"/>
      <c r="CO58" s="983"/>
      <c r="CP58" s="983"/>
      <c r="CQ58" s="984"/>
      <c r="CR58" s="982"/>
      <c r="CS58" s="983"/>
      <c r="CT58" s="983"/>
      <c r="CU58" s="983"/>
      <c r="CV58" s="984"/>
      <c r="CW58" s="982"/>
      <c r="CX58" s="983"/>
      <c r="CY58" s="983"/>
      <c r="CZ58" s="983"/>
      <c r="DA58" s="984"/>
      <c r="DB58" s="982"/>
      <c r="DC58" s="983"/>
      <c r="DD58" s="983"/>
      <c r="DE58" s="983"/>
      <c r="DF58" s="984"/>
      <c r="DG58" s="982"/>
      <c r="DH58" s="983"/>
      <c r="DI58" s="983"/>
      <c r="DJ58" s="983"/>
      <c r="DK58" s="984"/>
      <c r="DL58" s="982"/>
      <c r="DM58" s="983"/>
      <c r="DN58" s="983"/>
      <c r="DO58" s="983"/>
      <c r="DP58" s="984"/>
      <c r="DQ58" s="982"/>
      <c r="DR58" s="983"/>
      <c r="DS58" s="983"/>
      <c r="DT58" s="983"/>
      <c r="DU58" s="984"/>
      <c r="DV58" s="985"/>
      <c r="DW58" s="986"/>
      <c r="DX58" s="986"/>
      <c r="DY58" s="986"/>
      <c r="DZ58" s="987"/>
      <c r="EA58" s="144"/>
    </row>
    <row r="59" spans="1:131" ht="26.25" customHeight="1" x14ac:dyDescent="0.2">
      <c r="A59" s="151">
        <v>32</v>
      </c>
      <c r="B59" s="1021"/>
      <c r="C59" s="1022"/>
      <c r="D59" s="1022"/>
      <c r="E59" s="1022"/>
      <c r="F59" s="1022"/>
      <c r="G59" s="1022"/>
      <c r="H59" s="1022"/>
      <c r="I59" s="1022"/>
      <c r="J59" s="1022"/>
      <c r="K59" s="1022"/>
      <c r="L59" s="1022"/>
      <c r="M59" s="1022"/>
      <c r="N59" s="1022"/>
      <c r="O59" s="1022"/>
      <c r="P59" s="1023"/>
      <c r="Q59" s="1024"/>
      <c r="R59" s="1016"/>
      <c r="S59" s="1016"/>
      <c r="T59" s="1016"/>
      <c r="U59" s="1016"/>
      <c r="V59" s="1016"/>
      <c r="W59" s="1016"/>
      <c r="X59" s="1016"/>
      <c r="Y59" s="1016"/>
      <c r="Z59" s="1016"/>
      <c r="AA59" s="1016"/>
      <c r="AB59" s="1016"/>
      <c r="AC59" s="1016"/>
      <c r="AD59" s="1016"/>
      <c r="AE59" s="1025"/>
      <c r="AF59" s="1026"/>
      <c r="AG59" s="1027"/>
      <c r="AH59" s="1027"/>
      <c r="AI59" s="1027"/>
      <c r="AJ59" s="1028"/>
      <c r="AK59" s="1015"/>
      <c r="AL59" s="1016"/>
      <c r="AM59" s="1016"/>
      <c r="AN59" s="1016"/>
      <c r="AO59" s="1016"/>
      <c r="AP59" s="1016"/>
      <c r="AQ59" s="1016"/>
      <c r="AR59" s="1016"/>
      <c r="AS59" s="1016"/>
      <c r="AT59" s="1016"/>
      <c r="AU59" s="1016"/>
      <c r="AV59" s="1016"/>
      <c r="AW59" s="1016"/>
      <c r="AX59" s="1016"/>
      <c r="AY59" s="1016"/>
      <c r="AZ59" s="1017"/>
      <c r="BA59" s="1017"/>
      <c r="BB59" s="1017"/>
      <c r="BC59" s="1017"/>
      <c r="BD59" s="1017"/>
      <c r="BE59" s="965"/>
      <c r="BF59" s="965"/>
      <c r="BG59" s="965"/>
      <c r="BH59" s="965"/>
      <c r="BI59" s="966"/>
      <c r="BJ59" s="237"/>
      <c r="BK59" s="237"/>
      <c r="BL59" s="237"/>
      <c r="BM59" s="237"/>
      <c r="BN59" s="237"/>
      <c r="BO59" s="154"/>
      <c r="BP59" s="154"/>
      <c r="BQ59" s="151">
        <v>53</v>
      </c>
      <c r="BR59" s="152"/>
      <c r="BS59" s="985"/>
      <c r="BT59" s="986"/>
      <c r="BU59" s="986"/>
      <c r="BV59" s="986"/>
      <c r="BW59" s="986"/>
      <c r="BX59" s="986"/>
      <c r="BY59" s="986"/>
      <c r="BZ59" s="986"/>
      <c r="CA59" s="986"/>
      <c r="CB59" s="986"/>
      <c r="CC59" s="986"/>
      <c r="CD59" s="986"/>
      <c r="CE59" s="986"/>
      <c r="CF59" s="986"/>
      <c r="CG59" s="1007"/>
      <c r="CH59" s="982"/>
      <c r="CI59" s="983"/>
      <c r="CJ59" s="983"/>
      <c r="CK59" s="983"/>
      <c r="CL59" s="984"/>
      <c r="CM59" s="982"/>
      <c r="CN59" s="983"/>
      <c r="CO59" s="983"/>
      <c r="CP59" s="983"/>
      <c r="CQ59" s="984"/>
      <c r="CR59" s="982"/>
      <c r="CS59" s="983"/>
      <c r="CT59" s="983"/>
      <c r="CU59" s="983"/>
      <c r="CV59" s="984"/>
      <c r="CW59" s="982"/>
      <c r="CX59" s="983"/>
      <c r="CY59" s="983"/>
      <c r="CZ59" s="983"/>
      <c r="DA59" s="984"/>
      <c r="DB59" s="982"/>
      <c r="DC59" s="983"/>
      <c r="DD59" s="983"/>
      <c r="DE59" s="983"/>
      <c r="DF59" s="984"/>
      <c r="DG59" s="982"/>
      <c r="DH59" s="983"/>
      <c r="DI59" s="983"/>
      <c r="DJ59" s="983"/>
      <c r="DK59" s="984"/>
      <c r="DL59" s="982"/>
      <c r="DM59" s="983"/>
      <c r="DN59" s="983"/>
      <c r="DO59" s="983"/>
      <c r="DP59" s="984"/>
      <c r="DQ59" s="982"/>
      <c r="DR59" s="983"/>
      <c r="DS59" s="983"/>
      <c r="DT59" s="983"/>
      <c r="DU59" s="984"/>
      <c r="DV59" s="985"/>
      <c r="DW59" s="986"/>
      <c r="DX59" s="986"/>
      <c r="DY59" s="986"/>
      <c r="DZ59" s="987"/>
      <c r="EA59" s="144"/>
    </row>
    <row r="60" spans="1:131" ht="26.25" customHeight="1" x14ac:dyDescent="0.2">
      <c r="A60" s="151">
        <v>33</v>
      </c>
      <c r="B60" s="1021"/>
      <c r="C60" s="1022"/>
      <c r="D60" s="1022"/>
      <c r="E60" s="1022"/>
      <c r="F60" s="1022"/>
      <c r="G60" s="1022"/>
      <c r="H60" s="1022"/>
      <c r="I60" s="1022"/>
      <c r="J60" s="1022"/>
      <c r="K60" s="1022"/>
      <c r="L60" s="1022"/>
      <c r="M60" s="1022"/>
      <c r="N60" s="1022"/>
      <c r="O60" s="1022"/>
      <c r="P60" s="1023"/>
      <c r="Q60" s="1024"/>
      <c r="R60" s="1016"/>
      <c r="S60" s="1016"/>
      <c r="T60" s="1016"/>
      <c r="U60" s="1016"/>
      <c r="V60" s="1016"/>
      <c r="W60" s="1016"/>
      <c r="X60" s="1016"/>
      <c r="Y60" s="1016"/>
      <c r="Z60" s="1016"/>
      <c r="AA60" s="1016"/>
      <c r="AB60" s="1016"/>
      <c r="AC60" s="1016"/>
      <c r="AD60" s="1016"/>
      <c r="AE60" s="1025"/>
      <c r="AF60" s="1026"/>
      <c r="AG60" s="1027"/>
      <c r="AH60" s="1027"/>
      <c r="AI60" s="1027"/>
      <c r="AJ60" s="1028"/>
      <c r="AK60" s="1015"/>
      <c r="AL60" s="1016"/>
      <c r="AM60" s="1016"/>
      <c r="AN60" s="1016"/>
      <c r="AO60" s="1016"/>
      <c r="AP60" s="1016"/>
      <c r="AQ60" s="1016"/>
      <c r="AR60" s="1016"/>
      <c r="AS60" s="1016"/>
      <c r="AT60" s="1016"/>
      <c r="AU60" s="1016"/>
      <c r="AV60" s="1016"/>
      <c r="AW60" s="1016"/>
      <c r="AX60" s="1016"/>
      <c r="AY60" s="1016"/>
      <c r="AZ60" s="1017"/>
      <c r="BA60" s="1017"/>
      <c r="BB60" s="1017"/>
      <c r="BC60" s="1017"/>
      <c r="BD60" s="1017"/>
      <c r="BE60" s="965"/>
      <c r="BF60" s="965"/>
      <c r="BG60" s="965"/>
      <c r="BH60" s="965"/>
      <c r="BI60" s="966"/>
      <c r="BJ60" s="237"/>
      <c r="BK60" s="237"/>
      <c r="BL60" s="237"/>
      <c r="BM60" s="237"/>
      <c r="BN60" s="237"/>
      <c r="BO60" s="154"/>
      <c r="BP60" s="154"/>
      <c r="BQ60" s="151">
        <v>54</v>
      </c>
      <c r="BR60" s="152"/>
      <c r="BS60" s="985"/>
      <c r="BT60" s="986"/>
      <c r="BU60" s="986"/>
      <c r="BV60" s="986"/>
      <c r="BW60" s="986"/>
      <c r="BX60" s="986"/>
      <c r="BY60" s="986"/>
      <c r="BZ60" s="986"/>
      <c r="CA60" s="986"/>
      <c r="CB60" s="986"/>
      <c r="CC60" s="986"/>
      <c r="CD60" s="986"/>
      <c r="CE60" s="986"/>
      <c r="CF60" s="986"/>
      <c r="CG60" s="1007"/>
      <c r="CH60" s="982"/>
      <c r="CI60" s="983"/>
      <c r="CJ60" s="983"/>
      <c r="CK60" s="983"/>
      <c r="CL60" s="984"/>
      <c r="CM60" s="982"/>
      <c r="CN60" s="983"/>
      <c r="CO60" s="983"/>
      <c r="CP60" s="983"/>
      <c r="CQ60" s="984"/>
      <c r="CR60" s="982"/>
      <c r="CS60" s="983"/>
      <c r="CT60" s="983"/>
      <c r="CU60" s="983"/>
      <c r="CV60" s="984"/>
      <c r="CW60" s="982"/>
      <c r="CX60" s="983"/>
      <c r="CY60" s="983"/>
      <c r="CZ60" s="983"/>
      <c r="DA60" s="984"/>
      <c r="DB60" s="982"/>
      <c r="DC60" s="983"/>
      <c r="DD60" s="983"/>
      <c r="DE60" s="983"/>
      <c r="DF60" s="984"/>
      <c r="DG60" s="982"/>
      <c r="DH60" s="983"/>
      <c r="DI60" s="983"/>
      <c r="DJ60" s="983"/>
      <c r="DK60" s="984"/>
      <c r="DL60" s="982"/>
      <c r="DM60" s="983"/>
      <c r="DN60" s="983"/>
      <c r="DO60" s="983"/>
      <c r="DP60" s="984"/>
      <c r="DQ60" s="982"/>
      <c r="DR60" s="983"/>
      <c r="DS60" s="983"/>
      <c r="DT60" s="983"/>
      <c r="DU60" s="984"/>
      <c r="DV60" s="985"/>
      <c r="DW60" s="986"/>
      <c r="DX60" s="986"/>
      <c r="DY60" s="986"/>
      <c r="DZ60" s="987"/>
      <c r="EA60" s="144"/>
    </row>
    <row r="61" spans="1:131" ht="26.25" customHeight="1" thickBot="1" x14ac:dyDescent="0.25">
      <c r="A61" s="151">
        <v>34</v>
      </c>
      <c r="B61" s="1021"/>
      <c r="C61" s="1022"/>
      <c r="D61" s="1022"/>
      <c r="E61" s="1022"/>
      <c r="F61" s="1022"/>
      <c r="G61" s="1022"/>
      <c r="H61" s="1022"/>
      <c r="I61" s="1022"/>
      <c r="J61" s="1022"/>
      <c r="K61" s="1022"/>
      <c r="L61" s="1022"/>
      <c r="M61" s="1022"/>
      <c r="N61" s="1022"/>
      <c r="O61" s="1022"/>
      <c r="P61" s="1023"/>
      <c r="Q61" s="1024"/>
      <c r="R61" s="1016"/>
      <c r="S61" s="1016"/>
      <c r="T61" s="1016"/>
      <c r="U61" s="1016"/>
      <c r="V61" s="1016"/>
      <c r="W61" s="1016"/>
      <c r="X61" s="1016"/>
      <c r="Y61" s="1016"/>
      <c r="Z61" s="1016"/>
      <c r="AA61" s="1016"/>
      <c r="AB61" s="1016"/>
      <c r="AC61" s="1016"/>
      <c r="AD61" s="1016"/>
      <c r="AE61" s="1025"/>
      <c r="AF61" s="1026"/>
      <c r="AG61" s="1027"/>
      <c r="AH61" s="1027"/>
      <c r="AI61" s="1027"/>
      <c r="AJ61" s="1028"/>
      <c r="AK61" s="1015"/>
      <c r="AL61" s="1016"/>
      <c r="AM61" s="1016"/>
      <c r="AN61" s="1016"/>
      <c r="AO61" s="1016"/>
      <c r="AP61" s="1016"/>
      <c r="AQ61" s="1016"/>
      <c r="AR61" s="1016"/>
      <c r="AS61" s="1016"/>
      <c r="AT61" s="1016"/>
      <c r="AU61" s="1016"/>
      <c r="AV61" s="1016"/>
      <c r="AW61" s="1016"/>
      <c r="AX61" s="1016"/>
      <c r="AY61" s="1016"/>
      <c r="AZ61" s="1017"/>
      <c r="BA61" s="1017"/>
      <c r="BB61" s="1017"/>
      <c r="BC61" s="1017"/>
      <c r="BD61" s="1017"/>
      <c r="BE61" s="965"/>
      <c r="BF61" s="965"/>
      <c r="BG61" s="965"/>
      <c r="BH61" s="965"/>
      <c r="BI61" s="966"/>
      <c r="BJ61" s="237"/>
      <c r="BK61" s="237"/>
      <c r="BL61" s="237"/>
      <c r="BM61" s="237"/>
      <c r="BN61" s="237"/>
      <c r="BO61" s="154"/>
      <c r="BP61" s="154"/>
      <c r="BQ61" s="151">
        <v>55</v>
      </c>
      <c r="BR61" s="152"/>
      <c r="BS61" s="985"/>
      <c r="BT61" s="986"/>
      <c r="BU61" s="986"/>
      <c r="BV61" s="986"/>
      <c r="BW61" s="986"/>
      <c r="BX61" s="986"/>
      <c r="BY61" s="986"/>
      <c r="BZ61" s="986"/>
      <c r="CA61" s="986"/>
      <c r="CB61" s="986"/>
      <c r="CC61" s="986"/>
      <c r="CD61" s="986"/>
      <c r="CE61" s="986"/>
      <c r="CF61" s="986"/>
      <c r="CG61" s="1007"/>
      <c r="CH61" s="982"/>
      <c r="CI61" s="983"/>
      <c r="CJ61" s="983"/>
      <c r="CK61" s="983"/>
      <c r="CL61" s="984"/>
      <c r="CM61" s="982"/>
      <c r="CN61" s="983"/>
      <c r="CO61" s="983"/>
      <c r="CP61" s="983"/>
      <c r="CQ61" s="984"/>
      <c r="CR61" s="982"/>
      <c r="CS61" s="983"/>
      <c r="CT61" s="983"/>
      <c r="CU61" s="983"/>
      <c r="CV61" s="984"/>
      <c r="CW61" s="982"/>
      <c r="CX61" s="983"/>
      <c r="CY61" s="983"/>
      <c r="CZ61" s="983"/>
      <c r="DA61" s="984"/>
      <c r="DB61" s="982"/>
      <c r="DC61" s="983"/>
      <c r="DD61" s="983"/>
      <c r="DE61" s="983"/>
      <c r="DF61" s="984"/>
      <c r="DG61" s="982"/>
      <c r="DH61" s="983"/>
      <c r="DI61" s="983"/>
      <c r="DJ61" s="983"/>
      <c r="DK61" s="984"/>
      <c r="DL61" s="982"/>
      <c r="DM61" s="983"/>
      <c r="DN61" s="983"/>
      <c r="DO61" s="983"/>
      <c r="DP61" s="984"/>
      <c r="DQ61" s="982"/>
      <c r="DR61" s="983"/>
      <c r="DS61" s="983"/>
      <c r="DT61" s="983"/>
      <c r="DU61" s="984"/>
      <c r="DV61" s="985"/>
      <c r="DW61" s="986"/>
      <c r="DX61" s="986"/>
      <c r="DY61" s="986"/>
      <c r="DZ61" s="987"/>
      <c r="EA61" s="144"/>
    </row>
    <row r="62" spans="1:131" ht="26.25" customHeight="1" x14ac:dyDescent="0.2">
      <c r="A62" s="151">
        <v>35</v>
      </c>
      <c r="B62" s="1021"/>
      <c r="C62" s="1022"/>
      <c r="D62" s="1022"/>
      <c r="E62" s="1022"/>
      <c r="F62" s="1022"/>
      <c r="G62" s="1022"/>
      <c r="H62" s="1022"/>
      <c r="I62" s="1022"/>
      <c r="J62" s="1022"/>
      <c r="K62" s="1022"/>
      <c r="L62" s="1022"/>
      <c r="M62" s="1022"/>
      <c r="N62" s="1022"/>
      <c r="O62" s="1022"/>
      <c r="P62" s="1023"/>
      <c r="Q62" s="1024"/>
      <c r="R62" s="1016"/>
      <c r="S62" s="1016"/>
      <c r="T62" s="1016"/>
      <c r="U62" s="1016"/>
      <c r="V62" s="1016"/>
      <c r="W62" s="1016"/>
      <c r="X62" s="1016"/>
      <c r="Y62" s="1016"/>
      <c r="Z62" s="1016"/>
      <c r="AA62" s="1016"/>
      <c r="AB62" s="1016"/>
      <c r="AC62" s="1016"/>
      <c r="AD62" s="1016"/>
      <c r="AE62" s="1025"/>
      <c r="AF62" s="1026"/>
      <c r="AG62" s="1027"/>
      <c r="AH62" s="1027"/>
      <c r="AI62" s="1027"/>
      <c r="AJ62" s="1028"/>
      <c r="AK62" s="1015"/>
      <c r="AL62" s="1016"/>
      <c r="AM62" s="1016"/>
      <c r="AN62" s="1016"/>
      <c r="AO62" s="1016"/>
      <c r="AP62" s="1016"/>
      <c r="AQ62" s="1016"/>
      <c r="AR62" s="1016"/>
      <c r="AS62" s="1016"/>
      <c r="AT62" s="1016"/>
      <c r="AU62" s="1016"/>
      <c r="AV62" s="1016"/>
      <c r="AW62" s="1016"/>
      <c r="AX62" s="1016"/>
      <c r="AY62" s="1016"/>
      <c r="AZ62" s="1017"/>
      <c r="BA62" s="1017"/>
      <c r="BB62" s="1017"/>
      <c r="BC62" s="1017"/>
      <c r="BD62" s="1017"/>
      <c r="BE62" s="965"/>
      <c r="BF62" s="965"/>
      <c r="BG62" s="965"/>
      <c r="BH62" s="965"/>
      <c r="BI62" s="966"/>
      <c r="BJ62" s="1018" t="s">
        <v>401</v>
      </c>
      <c r="BK62" s="1019"/>
      <c r="BL62" s="1019"/>
      <c r="BM62" s="1019"/>
      <c r="BN62" s="1020"/>
      <c r="BO62" s="154"/>
      <c r="BP62" s="154"/>
      <c r="BQ62" s="151">
        <v>56</v>
      </c>
      <c r="BR62" s="152"/>
      <c r="BS62" s="985"/>
      <c r="BT62" s="986"/>
      <c r="BU62" s="986"/>
      <c r="BV62" s="986"/>
      <c r="BW62" s="986"/>
      <c r="BX62" s="986"/>
      <c r="BY62" s="986"/>
      <c r="BZ62" s="986"/>
      <c r="CA62" s="986"/>
      <c r="CB62" s="986"/>
      <c r="CC62" s="986"/>
      <c r="CD62" s="986"/>
      <c r="CE62" s="986"/>
      <c r="CF62" s="986"/>
      <c r="CG62" s="1007"/>
      <c r="CH62" s="982"/>
      <c r="CI62" s="983"/>
      <c r="CJ62" s="983"/>
      <c r="CK62" s="983"/>
      <c r="CL62" s="984"/>
      <c r="CM62" s="982"/>
      <c r="CN62" s="983"/>
      <c r="CO62" s="983"/>
      <c r="CP62" s="983"/>
      <c r="CQ62" s="984"/>
      <c r="CR62" s="982"/>
      <c r="CS62" s="983"/>
      <c r="CT62" s="983"/>
      <c r="CU62" s="983"/>
      <c r="CV62" s="984"/>
      <c r="CW62" s="982"/>
      <c r="CX62" s="983"/>
      <c r="CY62" s="983"/>
      <c r="CZ62" s="983"/>
      <c r="DA62" s="984"/>
      <c r="DB62" s="982"/>
      <c r="DC62" s="983"/>
      <c r="DD62" s="983"/>
      <c r="DE62" s="983"/>
      <c r="DF62" s="984"/>
      <c r="DG62" s="982"/>
      <c r="DH62" s="983"/>
      <c r="DI62" s="983"/>
      <c r="DJ62" s="983"/>
      <c r="DK62" s="984"/>
      <c r="DL62" s="982"/>
      <c r="DM62" s="983"/>
      <c r="DN62" s="983"/>
      <c r="DO62" s="983"/>
      <c r="DP62" s="984"/>
      <c r="DQ62" s="982"/>
      <c r="DR62" s="983"/>
      <c r="DS62" s="983"/>
      <c r="DT62" s="983"/>
      <c r="DU62" s="984"/>
      <c r="DV62" s="985"/>
      <c r="DW62" s="986"/>
      <c r="DX62" s="986"/>
      <c r="DY62" s="986"/>
      <c r="DZ62" s="987"/>
      <c r="EA62" s="144"/>
    </row>
    <row r="63" spans="1:131" ht="26.25" customHeight="1" thickBot="1" x14ac:dyDescent="0.25">
      <c r="A63" s="153" t="s">
        <v>380</v>
      </c>
      <c r="B63" s="928" t="s">
        <v>402</v>
      </c>
      <c r="C63" s="929"/>
      <c r="D63" s="929"/>
      <c r="E63" s="929"/>
      <c r="F63" s="929"/>
      <c r="G63" s="929"/>
      <c r="H63" s="929"/>
      <c r="I63" s="929"/>
      <c r="J63" s="929"/>
      <c r="K63" s="929"/>
      <c r="L63" s="929"/>
      <c r="M63" s="929"/>
      <c r="N63" s="929"/>
      <c r="O63" s="929"/>
      <c r="P63" s="939"/>
      <c r="Q63" s="953"/>
      <c r="R63" s="954"/>
      <c r="S63" s="954"/>
      <c r="T63" s="954"/>
      <c r="U63" s="954"/>
      <c r="V63" s="954"/>
      <c r="W63" s="954"/>
      <c r="X63" s="954"/>
      <c r="Y63" s="954"/>
      <c r="Z63" s="954"/>
      <c r="AA63" s="954"/>
      <c r="AB63" s="954"/>
      <c r="AC63" s="954"/>
      <c r="AD63" s="954"/>
      <c r="AE63" s="955"/>
      <c r="AF63" s="1013">
        <v>1147</v>
      </c>
      <c r="AG63" s="950"/>
      <c r="AH63" s="950"/>
      <c r="AI63" s="950"/>
      <c r="AJ63" s="1014"/>
      <c r="AK63" s="956"/>
      <c r="AL63" s="954"/>
      <c r="AM63" s="954"/>
      <c r="AN63" s="954"/>
      <c r="AO63" s="954"/>
      <c r="AP63" s="950">
        <f>SUM(AP28:AT34)</f>
        <v>4070</v>
      </c>
      <c r="AQ63" s="950"/>
      <c r="AR63" s="950"/>
      <c r="AS63" s="950"/>
      <c r="AT63" s="950"/>
      <c r="AU63" s="950">
        <f>SUM(AU28:AY34)</f>
        <v>3927</v>
      </c>
      <c r="AV63" s="950"/>
      <c r="AW63" s="950"/>
      <c r="AX63" s="950"/>
      <c r="AY63" s="950"/>
      <c r="AZ63" s="1010"/>
      <c r="BA63" s="1010"/>
      <c r="BB63" s="1010"/>
      <c r="BC63" s="1010"/>
      <c r="BD63" s="1010"/>
      <c r="BE63" s="951"/>
      <c r="BF63" s="951"/>
      <c r="BG63" s="951"/>
      <c r="BH63" s="951"/>
      <c r="BI63" s="952"/>
      <c r="BJ63" s="1011" t="s">
        <v>126</v>
      </c>
      <c r="BK63" s="944"/>
      <c r="BL63" s="944"/>
      <c r="BM63" s="944"/>
      <c r="BN63" s="1012"/>
      <c r="BO63" s="154"/>
      <c r="BP63" s="154"/>
      <c r="BQ63" s="151">
        <v>57</v>
      </c>
      <c r="BR63" s="152"/>
      <c r="BS63" s="985"/>
      <c r="BT63" s="986"/>
      <c r="BU63" s="986"/>
      <c r="BV63" s="986"/>
      <c r="BW63" s="986"/>
      <c r="BX63" s="986"/>
      <c r="BY63" s="986"/>
      <c r="BZ63" s="986"/>
      <c r="CA63" s="986"/>
      <c r="CB63" s="986"/>
      <c r="CC63" s="986"/>
      <c r="CD63" s="986"/>
      <c r="CE63" s="986"/>
      <c r="CF63" s="986"/>
      <c r="CG63" s="1007"/>
      <c r="CH63" s="982"/>
      <c r="CI63" s="983"/>
      <c r="CJ63" s="983"/>
      <c r="CK63" s="983"/>
      <c r="CL63" s="984"/>
      <c r="CM63" s="982"/>
      <c r="CN63" s="983"/>
      <c r="CO63" s="983"/>
      <c r="CP63" s="983"/>
      <c r="CQ63" s="984"/>
      <c r="CR63" s="982"/>
      <c r="CS63" s="983"/>
      <c r="CT63" s="983"/>
      <c r="CU63" s="983"/>
      <c r="CV63" s="984"/>
      <c r="CW63" s="982"/>
      <c r="CX63" s="983"/>
      <c r="CY63" s="983"/>
      <c r="CZ63" s="983"/>
      <c r="DA63" s="984"/>
      <c r="DB63" s="982"/>
      <c r="DC63" s="983"/>
      <c r="DD63" s="983"/>
      <c r="DE63" s="983"/>
      <c r="DF63" s="984"/>
      <c r="DG63" s="982"/>
      <c r="DH63" s="983"/>
      <c r="DI63" s="983"/>
      <c r="DJ63" s="983"/>
      <c r="DK63" s="984"/>
      <c r="DL63" s="982"/>
      <c r="DM63" s="983"/>
      <c r="DN63" s="983"/>
      <c r="DO63" s="983"/>
      <c r="DP63" s="984"/>
      <c r="DQ63" s="982"/>
      <c r="DR63" s="983"/>
      <c r="DS63" s="983"/>
      <c r="DT63" s="983"/>
      <c r="DU63" s="984"/>
      <c r="DV63" s="985"/>
      <c r="DW63" s="986"/>
      <c r="DX63" s="986"/>
      <c r="DY63" s="986"/>
      <c r="DZ63" s="987"/>
      <c r="EA63" s="144"/>
    </row>
    <row r="64" spans="1:131" ht="26.25" customHeight="1" x14ac:dyDescent="0.2">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c r="BC64" s="154"/>
      <c r="BD64" s="154"/>
      <c r="BE64" s="154"/>
      <c r="BF64" s="154"/>
      <c r="BG64" s="154"/>
      <c r="BH64" s="154"/>
      <c r="BI64" s="154"/>
      <c r="BJ64" s="154"/>
      <c r="BK64" s="154"/>
      <c r="BL64" s="154"/>
      <c r="BM64" s="154"/>
      <c r="BN64" s="154"/>
      <c r="BO64" s="154"/>
      <c r="BP64" s="154"/>
      <c r="BQ64" s="151">
        <v>58</v>
      </c>
      <c r="BR64" s="152"/>
      <c r="BS64" s="985"/>
      <c r="BT64" s="986"/>
      <c r="BU64" s="986"/>
      <c r="BV64" s="986"/>
      <c r="BW64" s="986"/>
      <c r="BX64" s="986"/>
      <c r="BY64" s="986"/>
      <c r="BZ64" s="986"/>
      <c r="CA64" s="986"/>
      <c r="CB64" s="986"/>
      <c r="CC64" s="986"/>
      <c r="CD64" s="986"/>
      <c r="CE64" s="986"/>
      <c r="CF64" s="986"/>
      <c r="CG64" s="1007"/>
      <c r="CH64" s="982"/>
      <c r="CI64" s="983"/>
      <c r="CJ64" s="983"/>
      <c r="CK64" s="983"/>
      <c r="CL64" s="984"/>
      <c r="CM64" s="982"/>
      <c r="CN64" s="983"/>
      <c r="CO64" s="983"/>
      <c r="CP64" s="983"/>
      <c r="CQ64" s="984"/>
      <c r="CR64" s="982"/>
      <c r="CS64" s="983"/>
      <c r="CT64" s="983"/>
      <c r="CU64" s="983"/>
      <c r="CV64" s="984"/>
      <c r="CW64" s="982"/>
      <c r="CX64" s="983"/>
      <c r="CY64" s="983"/>
      <c r="CZ64" s="983"/>
      <c r="DA64" s="984"/>
      <c r="DB64" s="982"/>
      <c r="DC64" s="983"/>
      <c r="DD64" s="983"/>
      <c r="DE64" s="983"/>
      <c r="DF64" s="984"/>
      <c r="DG64" s="982"/>
      <c r="DH64" s="983"/>
      <c r="DI64" s="983"/>
      <c r="DJ64" s="983"/>
      <c r="DK64" s="984"/>
      <c r="DL64" s="982"/>
      <c r="DM64" s="983"/>
      <c r="DN64" s="983"/>
      <c r="DO64" s="983"/>
      <c r="DP64" s="984"/>
      <c r="DQ64" s="982"/>
      <c r="DR64" s="983"/>
      <c r="DS64" s="983"/>
      <c r="DT64" s="983"/>
      <c r="DU64" s="984"/>
      <c r="DV64" s="985"/>
      <c r="DW64" s="986"/>
      <c r="DX64" s="986"/>
      <c r="DY64" s="986"/>
      <c r="DZ64" s="987"/>
      <c r="EA64" s="144"/>
    </row>
    <row r="65" spans="1:131" ht="26.25" customHeight="1" thickBot="1" x14ac:dyDescent="0.25">
      <c r="A65" s="237" t="s">
        <v>403</v>
      </c>
      <c r="B65" s="237"/>
      <c r="C65" s="237"/>
      <c r="D65" s="237"/>
      <c r="E65" s="237"/>
      <c r="F65" s="237"/>
      <c r="G65" s="237"/>
      <c r="H65" s="237"/>
      <c r="I65" s="237"/>
      <c r="J65" s="237"/>
      <c r="K65" s="237"/>
      <c r="L65" s="237"/>
      <c r="M65" s="237"/>
      <c r="N65" s="237"/>
      <c r="O65" s="237"/>
      <c r="P65" s="237"/>
      <c r="Q65" s="237"/>
      <c r="R65" s="237"/>
      <c r="S65" s="237"/>
      <c r="T65" s="237"/>
      <c r="U65" s="237"/>
      <c r="V65" s="237"/>
      <c r="W65" s="237"/>
      <c r="X65" s="237"/>
      <c r="Y65" s="237"/>
      <c r="Z65" s="237"/>
      <c r="AA65" s="237"/>
      <c r="AB65" s="237"/>
      <c r="AC65" s="237"/>
      <c r="AD65" s="237"/>
      <c r="AE65" s="237"/>
      <c r="AF65" s="237"/>
      <c r="AG65" s="237"/>
      <c r="AH65" s="237"/>
      <c r="AI65" s="237"/>
      <c r="AJ65" s="237"/>
      <c r="AK65" s="237"/>
      <c r="AL65" s="237"/>
      <c r="AM65" s="237"/>
      <c r="AN65" s="237"/>
      <c r="AO65" s="237"/>
      <c r="AP65" s="237"/>
      <c r="AQ65" s="237"/>
      <c r="AR65" s="237"/>
      <c r="AS65" s="237"/>
      <c r="AT65" s="237"/>
      <c r="AU65" s="237"/>
      <c r="AV65" s="237"/>
      <c r="AW65" s="237"/>
      <c r="AX65" s="237"/>
      <c r="AY65" s="237"/>
      <c r="AZ65" s="237"/>
      <c r="BA65" s="237"/>
      <c r="BB65" s="237"/>
      <c r="BC65" s="237"/>
      <c r="BD65" s="237"/>
      <c r="BE65" s="154"/>
      <c r="BF65" s="154"/>
      <c r="BG65" s="154"/>
      <c r="BH65" s="154"/>
      <c r="BI65" s="154"/>
      <c r="BJ65" s="154"/>
      <c r="BK65" s="154"/>
      <c r="BL65" s="154"/>
      <c r="BM65" s="154"/>
      <c r="BN65" s="154"/>
      <c r="BO65" s="154"/>
      <c r="BP65" s="154"/>
      <c r="BQ65" s="151">
        <v>59</v>
      </c>
      <c r="BR65" s="152"/>
      <c r="BS65" s="985"/>
      <c r="BT65" s="986"/>
      <c r="BU65" s="986"/>
      <c r="BV65" s="986"/>
      <c r="BW65" s="986"/>
      <c r="BX65" s="986"/>
      <c r="BY65" s="986"/>
      <c r="BZ65" s="986"/>
      <c r="CA65" s="986"/>
      <c r="CB65" s="986"/>
      <c r="CC65" s="986"/>
      <c r="CD65" s="986"/>
      <c r="CE65" s="986"/>
      <c r="CF65" s="986"/>
      <c r="CG65" s="1007"/>
      <c r="CH65" s="982"/>
      <c r="CI65" s="983"/>
      <c r="CJ65" s="983"/>
      <c r="CK65" s="983"/>
      <c r="CL65" s="984"/>
      <c r="CM65" s="982"/>
      <c r="CN65" s="983"/>
      <c r="CO65" s="983"/>
      <c r="CP65" s="983"/>
      <c r="CQ65" s="984"/>
      <c r="CR65" s="982"/>
      <c r="CS65" s="983"/>
      <c r="CT65" s="983"/>
      <c r="CU65" s="983"/>
      <c r="CV65" s="984"/>
      <c r="CW65" s="982"/>
      <c r="CX65" s="983"/>
      <c r="CY65" s="983"/>
      <c r="CZ65" s="983"/>
      <c r="DA65" s="984"/>
      <c r="DB65" s="982"/>
      <c r="DC65" s="983"/>
      <c r="DD65" s="983"/>
      <c r="DE65" s="983"/>
      <c r="DF65" s="984"/>
      <c r="DG65" s="982"/>
      <c r="DH65" s="983"/>
      <c r="DI65" s="983"/>
      <c r="DJ65" s="983"/>
      <c r="DK65" s="984"/>
      <c r="DL65" s="982"/>
      <c r="DM65" s="983"/>
      <c r="DN65" s="983"/>
      <c r="DO65" s="983"/>
      <c r="DP65" s="984"/>
      <c r="DQ65" s="982"/>
      <c r="DR65" s="983"/>
      <c r="DS65" s="983"/>
      <c r="DT65" s="983"/>
      <c r="DU65" s="984"/>
      <c r="DV65" s="985"/>
      <c r="DW65" s="986"/>
      <c r="DX65" s="986"/>
      <c r="DY65" s="986"/>
      <c r="DZ65" s="987"/>
      <c r="EA65" s="144"/>
    </row>
    <row r="66" spans="1:131" ht="26.25" customHeight="1" x14ac:dyDescent="0.2">
      <c r="A66" s="988" t="s">
        <v>404</v>
      </c>
      <c r="B66" s="989"/>
      <c r="C66" s="989"/>
      <c r="D66" s="989"/>
      <c r="E66" s="989"/>
      <c r="F66" s="989"/>
      <c r="G66" s="989"/>
      <c r="H66" s="989"/>
      <c r="I66" s="989"/>
      <c r="J66" s="989"/>
      <c r="K66" s="989"/>
      <c r="L66" s="989"/>
      <c r="M66" s="989"/>
      <c r="N66" s="989"/>
      <c r="O66" s="989"/>
      <c r="P66" s="990"/>
      <c r="Q66" s="994" t="s">
        <v>384</v>
      </c>
      <c r="R66" s="995"/>
      <c r="S66" s="995"/>
      <c r="T66" s="995"/>
      <c r="U66" s="996"/>
      <c r="V66" s="994" t="s">
        <v>385</v>
      </c>
      <c r="W66" s="995"/>
      <c r="X66" s="995"/>
      <c r="Y66" s="995"/>
      <c r="Z66" s="996"/>
      <c r="AA66" s="994" t="s">
        <v>386</v>
      </c>
      <c r="AB66" s="995"/>
      <c r="AC66" s="995"/>
      <c r="AD66" s="995"/>
      <c r="AE66" s="996"/>
      <c r="AF66" s="1000" t="s">
        <v>387</v>
      </c>
      <c r="AG66" s="1001"/>
      <c r="AH66" s="1001"/>
      <c r="AI66" s="1001"/>
      <c r="AJ66" s="1002"/>
      <c r="AK66" s="994" t="s">
        <v>388</v>
      </c>
      <c r="AL66" s="989"/>
      <c r="AM66" s="989"/>
      <c r="AN66" s="989"/>
      <c r="AO66" s="990"/>
      <c r="AP66" s="994" t="s">
        <v>389</v>
      </c>
      <c r="AQ66" s="995"/>
      <c r="AR66" s="995"/>
      <c r="AS66" s="995"/>
      <c r="AT66" s="996"/>
      <c r="AU66" s="994" t="s">
        <v>405</v>
      </c>
      <c r="AV66" s="995"/>
      <c r="AW66" s="995"/>
      <c r="AX66" s="995"/>
      <c r="AY66" s="996"/>
      <c r="AZ66" s="994" t="s">
        <v>368</v>
      </c>
      <c r="BA66" s="995"/>
      <c r="BB66" s="995"/>
      <c r="BC66" s="995"/>
      <c r="BD66" s="1008"/>
      <c r="BE66" s="154"/>
      <c r="BF66" s="154"/>
      <c r="BG66" s="154"/>
      <c r="BH66" s="154"/>
      <c r="BI66" s="154"/>
      <c r="BJ66" s="154"/>
      <c r="BK66" s="154"/>
      <c r="BL66" s="154"/>
      <c r="BM66" s="154"/>
      <c r="BN66" s="154"/>
      <c r="BO66" s="154"/>
      <c r="BP66" s="154"/>
      <c r="BQ66" s="151">
        <v>60</v>
      </c>
      <c r="BR66" s="156"/>
      <c r="BS66" s="936"/>
      <c r="BT66" s="937"/>
      <c r="BU66" s="937"/>
      <c r="BV66" s="937"/>
      <c r="BW66" s="937"/>
      <c r="BX66" s="937"/>
      <c r="BY66" s="937"/>
      <c r="BZ66" s="937"/>
      <c r="CA66" s="937"/>
      <c r="CB66" s="937"/>
      <c r="CC66" s="937"/>
      <c r="CD66" s="937"/>
      <c r="CE66" s="937"/>
      <c r="CF66" s="937"/>
      <c r="CG66" s="946"/>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36"/>
      <c r="DW66" s="937"/>
      <c r="DX66" s="937"/>
      <c r="DY66" s="937"/>
      <c r="DZ66" s="938"/>
      <c r="EA66" s="144"/>
    </row>
    <row r="67" spans="1:131" ht="26.25" customHeight="1" thickBot="1" x14ac:dyDescent="0.25">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09"/>
      <c r="BE67" s="154"/>
      <c r="BF67" s="154"/>
      <c r="BG67" s="154"/>
      <c r="BH67" s="154"/>
      <c r="BI67" s="154"/>
      <c r="BJ67" s="154"/>
      <c r="BK67" s="154"/>
      <c r="BL67" s="154"/>
      <c r="BM67" s="154"/>
      <c r="BN67" s="154"/>
      <c r="BO67" s="154"/>
      <c r="BP67" s="154"/>
      <c r="BQ67" s="151">
        <v>61</v>
      </c>
      <c r="BR67" s="156"/>
      <c r="BS67" s="936"/>
      <c r="BT67" s="937"/>
      <c r="BU67" s="937"/>
      <c r="BV67" s="937"/>
      <c r="BW67" s="937"/>
      <c r="BX67" s="937"/>
      <c r="BY67" s="937"/>
      <c r="BZ67" s="937"/>
      <c r="CA67" s="937"/>
      <c r="CB67" s="937"/>
      <c r="CC67" s="937"/>
      <c r="CD67" s="937"/>
      <c r="CE67" s="937"/>
      <c r="CF67" s="937"/>
      <c r="CG67" s="946"/>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36"/>
      <c r="DW67" s="937"/>
      <c r="DX67" s="937"/>
      <c r="DY67" s="937"/>
      <c r="DZ67" s="938"/>
      <c r="EA67" s="144"/>
    </row>
    <row r="68" spans="1:131" ht="26.25" customHeight="1" thickTop="1" x14ac:dyDescent="0.2">
      <c r="A68" s="149">
        <v>1</v>
      </c>
      <c r="B68" s="978" t="s">
        <v>557</v>
      </c>
      <c r="C68" s="979"/>
      <c r="D68" s="979"/>
      <c r="E68" s="979"/>
      <c r="F68" s="979"/>
      <c r="G68" s="979"/>
      <c r="H68" s="979"/>
      <c r="I68" s="979"/>
      <c r="J68" s="979"/>
      <c r="K68" s="979"/>
      <c r="L68" s="979"/>
      <c r="M68" s="979"/>
      <c r="N68" s="979"/>
      <c r="O68" s="979"/>
      <c r="P68" s="980"/>
      <c r="Q68" s="981">
        <v>99</v>
      </c>
      <c r="R68" s="975"/>
      <c r="S68" s="975"/>
      <c r="T68" s="975"/>
      <c r="U68" s="975"/>
      <c r="V68" s="975">
        <v>90</v>
      </c>
      <c r="W68" s="975"/>
      <c r="X68" s="975"/>
      <c r="Y68" s="975"/>
      <c r="Z68" s="975"/>
      <c r="AA68" s="975">
        <v>9</v>
      </c>
      <c r="AB68" s="975"/>
      <c r="AC68" s="975"/>
      <c r="AD68" s="975"/>
      <c r="AE68" s="975"/>
      <c r="AF68" s="975">
        <v>8</v>
      </c>
      <c r="AG68" s="975"/>
      <c r="AH68" s="975"/>
      <c r="AI68" s="975"/>
      <c r="AJ68" s="975"/>
      <c r="AK68" s="975">
        <v>0</v>
      </c>
      <c r="AL68" s="975"/>
      <c r="AM68" s="975"/>
      <c r="AN68" s="975"/>
      <c r="AO68" s="975"/>
      <c r="AP68" s="975">
        <v>0</v>
      </c>
      <c r="AQ68" s="975"/>
      <c r="AR68" s="975"/>
      <c r="AS68" s="975"/>
      <c r="AT68" s="975"/>
      <c r="AU68" s="975"/>
      <c r="AV68" s="975"/>
      <c r="AW68" s="975"/>
      <c r="AX68" s="975"/>
      <c r="AY68" s="975"/>
      <c r="AZ68" s="976"/>
      <c r="BA68" s="976"/>
      <c r="BB68" s="976"/>
      <c r="BC68" s="976"/>
      <c r="BD68" s="977"/>
      <c r="BE68" s="154"/>
      <c r="BF68" s="154"/>
      <c r="BG68" s="154"/>
      <c r="BH68" s="154"/>
      <c r="BI68" s="154"/>
      <c r="BJ68" s="154"/>
      <c r="BK68" s="154"/>
      <c r="BL68" s="154"/>
      <c r="BM68" s="154"/>
      <c r="BN68" s="154"/>
      <c r="BO68" s="154"/>
      <c r="BP68" s="154"/>
      <c r="BQ68" s="151">
        <v>62</v>
      </c>
      <c r="BR68" s="156"/>
      <c r="BS68" s="936"/>
      <c r="BT68" s="937"/>
      <c r="BU68" s="937"/>
      <c r="BV68" s="937"/>
      <c r="BW68" s="937"/>
      <c r="BX68" s="937"/>
      <c r="BY68" s="937"/>
      <c r="BZ68" s="937"/>
      <c r="CA68" s="937"/>
      <c r="CB68" s="937"/>
      <c r="CC68" s="937"/>
      <c r="CD68" s="937"/>
      <c r="CE68" s="937"/>
      <c r="CF68" s="937"/>
      <c r="CG68" s="946"/>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36"/>
      <c r="DW68" s="937"/>
      <c r="DX68" s="937"/>
      <c r="DY68" s="937"/>
      <c r="DZ68" s="938"/>
      <c r="EA68" s="144"/>
    </row>
    <row r="69" spans="1:131" ht="26.25" customHeight="1" x14ac:dyDescent="0.2">
      <c r="A69" s="151">
        <v>2</v>
      </c>
      <c r="B69" s="967" t="s">
        <v>558</v>
      </c>
      <c r="C69" s="968"/>
      <c r="D69" s="968"/>
      <c r="E69" s="968"/>
      <c r="F69" s="968"/>
      <c r="G69" s="968"/>
      <c r="H69" s="968"/>
      <c r="I69" s="968"/>
      <c r="J69" s="968"/>
      <c r="K69" s="968"/>
      <c r="L69" s="968"/>
      <c r="M69" s="968"/>
      <c r="N69" s="968"/>
      <c r="O69" s="968"/>
      <c r="P69" s="969"/>
      <c r="Q69" s="970">
        <v>3041</v>
      </c>
      <c r="R69" s="964"/>
      <c r="S69" s="964"/>
      <c r="T69" s="964"/>
      <c r="U69" s="964"/>
      <c r="V69" s="964">
        <v>2827</v>
      </c>
      <c r="W69" s="964"/>
      <c r="X69" s="964"/>
      <c r="Y69" s="964"/>
      <c r="Z69" s="964"/>
      <c r="AA69" s="964">
        <v>214</v>
      </c>
      <c r="AB69" s="964"/>
      <c r="AC69" s="964"/>
      <c r="AD69" s="964"/>
      <c r="AE69" s="964"/>
      <c r="AF69" s="964">
        <v>213</v>
      </c>
      <c r="AG69" s="964"/>
      <c r="AH69" s="964"/>
      <c r="AI69" s="964"/>
      <c r="AJ69" s="964"/>
      <c r="AK69" s="964">
        <v>0</v>
      </c>
      <c r="AL69" s="964"/>
      <c r="AM69" s="964"/>
      <c r="AN69" s="964"/>
      <c r="AO69" s="964"/>
      <c r="AP69" s="964">
        <v>196</v>
      </c>
      <c r="AQ69" s="964"/>
      <c r="AR69" s="964"/>
      <c r="AS69" s="964"/>
      <c r="AT69" s="964"/>
      <c r="AU69" s="964">
        <v>14</v>
      </c>
      <c r="AV69" s="964"/>
      <c r="AW69" s="964"/>
      <c r="AX69" s="964"/>
      <c r="AY69" s="964"/>
      <c r="AZ69" s="965"/>
      <c r="BA69" s="965"/>
      <c r="BB69" s="965"/>
      <c r="BC69" s="965"/>
      <c r="BD69" s="966"/>
      <c r="BE69" s="154"/>
      <c r="BF69" s="154"/>
      <c r="BG69" s="154"/>
      <c r="BH69" s="154"/>
      <c r="BI69" s="154"/>
      <c r="BJ69" s="154"/>
      <c r="BK69" s="154"/>
      <c r="BL69" s="154"/>
      <c r="BM69" s="154"/>
      <c r="BN69" s="154"/>
      <c r="BO69" s="154"/>
      <c r="BP69" s="154"/>
      <c r="BQ69" s="151">
        <v>63</v>
      </c>
      <c r="BR69" s="156"/>
      <c r="BS69" s="936"/>
      <c r="BT69" s="937"/>
      <c r="BU69" s="937"/>
      <c r="BV69" s="937"/>
      <c r="BW69" s="937"/>
      <c r="BX69" s="937"/>
      <c r="BY69" s="937"/>
      <c r="BZ69" s="937"/>
      <c r="CA69" s="937"/>
      <c r="CB69" s="937"/>
      <c r="CC69" s="937"/>
      <c r="CD69" s="937"/>
      <c r="CE69" s="937"/>
      <c r="CF69" s="937"/>
      <c r="CG69" s="946"/>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36"/>
      <c r="DW69" s="937"/>
      <c r="DX69" s="937"/>
      <c r="DY69" s="937"/>
      <c r="DZ69" s="938"/>
      <c r="EA69" s="144"/>
    </row>
    <row r="70" spans="1:131" ht="26.25" customHeight="1" x14ac:dyDescent="0.2">
      <c r="A70" s="151">
        <v>3</v>
      </c>
      <c r="B70" s="967" t="s">
        <v>559</v>
      </c>
      <c r="C70" s="968"/>
      <c r="D70" s="968"/>
      <c r="E70" s="968"/>
      <c r="F70" s="968"/>
      <c r="G70" s="968"/>
      <c r="H70" s="968"/>
      <c r="I70" s="968"/>
      <c r="J70" s="968"/>
      <c r="K70" s="968"/>
      <c r="L70" s="968"/>
      <c r="M70" s="968"/>
      <c r="N70" s="968"/>
      <c r="O70" s="968"/>
      <c r="P70" s="969"/>
      <c r="Q70" s="970">
        <v>194</v>
      </c>
      <c r="R70" s="964"/>
      <c r="S70" s="964"/>
      <c r="T70" s="964"/>
      <c r="U70" s="964"/>
      <c r="V70" s="964">
        <v>178</v>
      </c>
      <c r="W70" s="964"/>
      <c r="X70" s="964"/>
      <c r="Y70" s="964"/>
      <c r="Z70" s="964"/>
      <c r="AA70" s="964">
        <v>16</v>
      </c>
      <c r="AB70" s="964"/>
      <c r="AC70" s="964"/>
      <c r="AD70" s="964"/>
      <c r="AE70" s="964"/>
      <c r="AF70" s="964">
        <v>16</v>
      </c>
      <c r="AG70" s="964"/>
      <c r="AH70" s="964"/>
      <c r="AI70" s="964"/>
      <c r="AJ70" s="964"/>
      <c r="AK70" s="964">
        <v>0</v>
      </c>
      <c r="AL70" s="964"/>
      <c r="AM70" s="964"/>
      <c r="AN70" s="964"/>
      <c r="AO70" s="964"/>
      <c r="AP70" s="964">
        <v>0</v>
      </c>
      <c r="AQ70" s="964"/>
      <c r="AR70" s="964"/>
      <c r="AS70" s="964"/>
      <c r="AT70" s="964"/>
      <c r="AU70" s="964"/>
      <c r="AV70" s="964"/>
      <c r="AW70" s="964"/>
      <c r="AX70" s="964"/>
      <c r="AY70" s="964"/>
      <c r="AZ70" s="965"/>
      <c r="BA70" s="965"/>
      <c r="BB70" s="965"/>
      <c r="BC70" s="965"/>
      <c r="BD70" s="966"/>
      <c r="BE70" s="154"/>
      <c r="BF70" s="154"/>
      <c r="BG70" s="154"/>
      <c r="BH70" s="154"/>
      <c r="BI70" s="154"/>
      <c r="BJ70" s="154"/>
      <c r="BK70" s="154"/>
      <c r="BL70" s="154"/>
      <c r="BM70" s="154"/>
      <c r="BN70" s="154"/>
      <c r="BO70" s="154"/>
      <c r="BP70" s="154"/>
      <c r="BQ70" s="151">
        <v>64</v>
      </c>
      <c r="BR70" s="156"/>
      <c r="BS70" s="936"/>
      <c r="BT70" s="937"/>
      <c r="BU70" s="937"/>
      <c r="BV70" s="937"/>
      <c r="BW70" s="937"/>
      <c r="BX70" s="937"/>
      <c r="BY70" s="937"/>
      <c r="BZ70" s="937"/>
      <c r="CA70" s="937"/>
      <c r="CB70" s="937"/>
      <c r="CC70" s="937"/>
      <c r="CD70" s="937"/>
      <c r="CE70" s="937"/>
      <c r="CF70" s="937"/>
      <c r="CG70" s="946"/>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36"/>
      <c r="DW70" s="937"/>
      <c r="DX70" s="937"/>
      <c r="DY70" s="937"/>
      <c r="DZ70" s="938"/>
      <c r="EA70" s="144"/>
    </row>
    <row r="71" spans="1:131" ht="26.25" customHeight="1" x14ac:dyDescent="0.2">
      <c r="A71" s="151">
        <v>4</v>
      </c>
      <c r="B71" s="967" t="s">
        <v>560</v>
      </c>
      <c r="C71" s="968"/>
      <c r="D71" s="968"/>
      <c r="E71" s="968"/>
      <c r="F71" s="968"/>
      <c r="G71" s="968"/>
      <c r="H71" s="968"/>
      <c r="I71" s="968"/>
      <c r="J71" s="968"/>
      <c r="K71" s="968"/>
      <c r="L71" s="968"/>
      <c r="M71" s="968"/>
      <c r="N71" s="968"/>
      <c r="O71" s="968"/>
      <c r="P71" s="969"/>
      <c r="Q71" s="970">
        <v>1305178</v>
      </c>
      <c r="R71" s="964"/>
      <c r="S71" s="964"/>
      <c r="T71" s="964"/>
      <c r="U71" s="964"/>
      <c r="V71" s="964">
        <v>1290844</v>
      </c>
      <c r="W71" s="964"/>
      <c r="X71" s="964"/>
      <c r="Y71" s="964"/>
      <c r="Z71" s="964"/>
      <c r="AA71" s="964">
        <v>14334</v>
      </c>
      <c r="AB71" s="964"/>
      <c r="AC71" s="964"/>
      <c r="AD71" s="964"/>
      <c r="AE71" s="964"/>
      <c r="AF71" s="964">
        <v>14334</v>
      </c>
      <c r="AG71" s="964"/>
      <c r="AH71" s="964"/>
      <c r="AI71" s="964"/>
      <c r="AJ71" s="964"/>
      <c r="AK71" s="964">
        <v>9500</v>
      </c>
      <c r="AL71" s="964"/>
      <c r="AM71" s="964"/>
      <c r="AN71" s="964"/>
      <c r="AO71" s="964"/>
      <c r="AP71" s="964">
        <v>0</v>
      </c>
      <c r="AQ71" s="964"/>
      <c r="AR71" s="964"/>
      <c r="AS71" s="964"/>
      <c r="AT71" s="964"/>
      <c r="AU71" s="964"/>
      <c r="AV71" s="964"/>
      <c r="AW71" s="964"/>
      <c r="AX71" s="964"/>
      <c r="AY71" s="964"/>
      <c r="AZ71" s="965"/>
      <c r="BA71" s="965"/>
      <c r="BB71" s="965"/>
      <c r="BC71" s="965"/>
      <c r="BD71" s="966"/>
      <c r="BE71" s="154"/>
      <c r="BF71" s="154"/>
      <c r="BG71" s="154"/>
      <c r="BH71" s="154"/>
      <c r="BI71" s="154"/>
      <c r="BJ71" s="154"/>
      <c r="BK71" s="154"/>
      <c r="BL71" s="154"/>
      <c r="BM71" s="154"/>
      <c r="BN71" s="154"/>
      <c r="BO71" s="154"/>
      <c r="BP71" s="154"/>
      <c r="BQ71" s="151">
        <v>65</v>
      </c>
      <c r="BR71" s="156"/>
      <c r="BS71" s="936"/>
      <c r="BT71" s="937"/>
      <c r="BU71" s="937"/>
      <c r="BV71" s="937"/>
      <c r="BW71" s="937"/>
      <c r="BX71" s="937"/>
      <c r="BY71" s="937"/>
      <c r="BZ71" s="937"/>
      <c r="CA71" s="937"/>
      <c r="CB71" s="937"/>
      <c r="CC71" s="937"/>
      <c r="CD71" s="937"/>
      <c r="CE71" s="937"/>
      <c r="CF71" s="937"/>
      <c r="CG71" s="946"/>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36"/>
      <c r="DW71" s="937"/>
      <c r="DX71" s="937"/>
      <c r="DY71" s="937"/>
      <c r="DZ71" s="938"/>
      <c r="EA71" s="144"/>
    </row>
    <row r="72" spans="1:131" ht="26.25" customHeight="1" x14ac:dyDescent="0.2">
      <c r="A72" s="151">
        <v>5</v>
      </c>
      <c r="B72" s="967" t="s">
        <v>561</v>
      </c>
      <c r="C72" s="968"/>
      <c r="D72" s="968"/>
      <c r="E72" s="968"/>
      <c r="F72" s="968"/>
      <c r="G72" s="968"/>
      <c r="H72" s="968"/>
      <c r="I72" s="968"/>
      <c r="J72" s="968"/>
      <c r="K72" s="968"/>
      <c r="L72" s="968"/>
      <c r="M72" s="968"/>
      <c r="N72" s="968"/>
      <c r="O72" s="968"/>
      <c r="P72" s="969"/>
      <c r="Q72" s="970">
        <v>39180</v>
      </c>
      <c r="R72" s="964"/>
      <c r="S72" s="964"/>
      <c r="T72" s="964"/>
      <c r="U72" s="964"/>
      <c r="V72" s="964">
        <v>36872</v>
      </c>
      <c r="W72" s="964"/>
      <c r="X72" s="964"/>
      <c r="Y72" s="964"/>
      <c r="Z72" s="964"/>
      <c r="AA72" s="964">
        <v>2308</v>
      </c>
      <c r="AB72" s="964"/>
      <c r="AC72" s="964"/>
      <c r="AD72" s="964"/>
      <c r="AE72" s="964"/>
      <c r="AF72" s="964">
        <v>23683</v>
      </c>
      <c r="AG72" s="964"/>
      <c r="AH72" s="964"/>
      <c r="AI72" s="964"/>
      <c r="AJ72" s="964"/>
      <c r="AK72" s="964">
        <v>0</v>
      </c>
      <c r="AL72" s="964"/>
      <c r="AM72" s="964"/>
      <c r="AN72" s="964"/>
      <c r="AO72" s="964"/>
      <c r="AP72" s="964">
        <v>98164</v>
      </c>
      <c r="AQ72" s="964"/>
      <c r="AR72" s="964"/>
      <c r="AS72" s="964"/>
      <c r="AT72" s="964"/>
      <c r="AU72" s="964"/>
      <c r="AV72" s="964"/>
      <c r="AW72" s="964"/>
      <c r="AX72" s="964"/>
      <c r="AY72" s="964"/>
      <c r="AZ72" s="965"/>
      <c r="BA72" s="965"/>
      <c r="BB72" s="965"/>
      <c r="BC72" s="965"/>
      <c r="BD72" s="966"/>
      <c r="BE72" s="154"/>
      <c r="BF72" s="154"/>
      <c r="BG72" s="154"/>
      <c r="BH72" s="154"/>
      <c r="BI72" s="154"/>
      <c r="BJ72" s="154"/>
      <c r="BK72" s="154"/>
      <c r="BL72" s="154"/>
      <c r="BM72" s="154"/>
      <c r="BN72" s="154"/>
      <c r="BO72" s="154"/>
      <c r="BP72" s="154"/>
      <c r="BQ72" s="151">
        <v>66</v>
      </c>
      <c r="BR72" s="156"/>
      <c r="BS72" s="936"/>
      <c r="BT72" s="937"/>
      <c r="BU72" s="937"/>
      <c r="BV72" s="937"/>
      <c r="BW72" s="937"/>
      <c r="BX72" s="937"/>
      <c r="BY72" s="937"/>
      <c r="BZ72" s="937"/>
      <c r="CA72" s="937"/>
      <c r="CB72" s="937"/>
      <c r="CC72" s="937"/>
      <c r="CD72" s="937"/>
      <c r="CE72" s="937"/>
      <c r="CF72" s="937"/>
      <c r="CG72" s="946"/>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36"/>
      <c r="DW72" s="937"/>
      <c r="DX72" s="937"/>
      <c r="DY72" s="937"/>
      <c r="DZ72" s="938"/>
      <c r="EA72" s="144"/>
    </row>
    <row r="73" spans="1:131" ht="26.25" customHeight="1" x14ac:dyDescent="0.2">
      <c r="A73" s="151">
        <v>6</v>
      </c>
      <c r="B73" s="967" t="s">
        <v>562</v>
      </c>
      <c r="C73" s="968"/>
      <c r="D73" s="968"/>
      <c r="E73" s="968"/>
      <c r="F73" s="968"/>
      <c r="G73" s="968"/>
      <c r="H73" s="968"/>
      <c r="I73" s="968"/>
      <c r="J73" s="968"/>
      <c r="K73" s="968"/>
      <c r="L73" s="968"/>
      <c r="M73" s="968"/>
      <c r="N73" s="968"/>
      <c r="O73" s="968"/>
      <c r="P73" s="969"/>
      <c r="Q73" s="970">
        <v>6632</v>
      </c>
      <c r="R73" s="964"/>
      <c r="S73" s="964"/>
      <c r="T73" s="964"/>
      <c r="U73" s="964"/>
      <c r="V73" s="964">
        <v>5979</v>
      </c>
      <c r="W73" s="964"/>
      <c r="X73" s="964"/>
      <c r="Y73" s="964"/>
      <c r="Z73" s="964"/>
      <c r="AA73" s="964">
        <v>653</v>
      </c>
      <c r="AB73" s="964"/>
      <c r="AC73" s="964"/>
      <c r="AD73" s="964"/>
      <c r="AE73" s="964"/>
      <c r="AF73" s="964">
        <v>19383</v>
      </c>
      <c r="AG73" s="964"/>
      <c r="AH73" s="964"/>
      <c r="AI73" s="964"/>
      <c r="AJ73" s="964"/>
      <c r="AK73" s="964">
        <v>0</v>
      </c>
      <c r="AL73" s="964"/>
      <c r="AM73" s="964"/>
      <c r="AN73" s="964"/>
      <c r="AO73" s="964"/>
      <c r="AP73" s="964">
        <v>20120</v>
      </c>
      <c r="AQ73" s="964"/>
      <c r="AR73" s="964"/>
      <c r="AS73" s="964"/>
      <c r="AT73" s="964"/>
      <c r="AU73" s="964"/>
      <c r="AV73" s="964"/>
      <c r="AW73" s="964"/>
      <c r="AX73" s="964"/>
      <c r="AY73" s="964"/>
      <c r="AZ73" s="965"/>
      <c r="BA73" s="965"/>
      <c r="BB73" s="965"/>
      <c r="BC73" s="965"/>
      <c r="BD73" s="966"/>
      <c r="BE73" s="154"/>
      <c r="BF73" s="154"/>
      <c r="BG73" s="154"/>
      <c r="BH73" s="154"/>
      <c r="BI73" s="154"/>
      <c r="BJ73" s="154"/>
      <c r="BK73" s="154"/>
      <c r="BL73" s="154"/>
      <c r="BM73" s="154"/>
      <c r="BN73" s="154"/>
      <c r="BO73" s="154"/>
      <c r="BP73" s="154"/>
      <c r="BQ73" s="151">
        <v>67</v>
      </c>
      <c r="BR73" s="156"/>
      <c r="BS73" s="936"/>
      <c r="BT73" s="937"/>
      <c r="BU73" s="937"/>
      <c r="BV73" s="937"/>
      <c r="BW73" s="937"/>
      <c r="BX73" s="937"/>
      <c r="BY73" s="937"/>
      <c r="BZ73" s="937"/>
      <c r="CA73" s="937"/>
      <c r="CB73" s="937"/>
      <c r="CC73" s="937"/>
      <c r="CD73" s="937"/>
      <c r="CE73" s="937"/>
      <c r="CF73" s="937"/>
      <c r="CG73" s="946"/>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36"/>
      <c r="DW73" s="937"/>
      <c r="DX73" s="937"/>
      <c r="DY73" s="937"/>
      <c r="DZ73" s="938"/>
      <c r="EA73" s="144"/>
    </row>
    <row r="74" spans="1:131" ht="26.25" customHeight="1" x14ac:dyDescent="0.2">
      <c r="A74" s="151">
        <v>7</v>
      </c>
      <c r="B74" s="967"/>
      <c r="C74" s="968"/>
      <c r="D74" s="968"/>
      <c r="E74" s="968"/>
      <c r="F74" s="968"/>
      <c r="G74" s="968"/>
      <c r="H74" s="968"/>
      <c r="I74" s="968"/>
      <c r="J74" s="968"/>
      <c r="K74" s="968"/>
      <c r="L74" s="968"/>
      <c r="M74" s="968"/>
      <c r="N74" s="968"/>
      <c r="O74" s="968"/>
      <c r="P74" s="969"/>
      <c r="Q74" s="970"/>
      <c r="R74" s="964"/>
      <c r="S74" s="964"/>
      <c r="T74" s="964"/>
      <c r="U74" s="964"/>
      <c r="V74" s="964"/>
      <c r="W74" s="964"/>
      <c r="X74" s="964"/>
      <c r="Y74" s="964"/>
      <c r="Z74" s="964"/>
      <c r="AA74" s="964"/>
      <c r="AB74" s="964"/>
      <c r="AC74" s="964"/>
      <c r="AD74" s="964"/>
      <c r="AE74" s="964"/>
      <c r="AF74" s="964"/>
      <c r="AG74" s="964"/>
      <c r="AH74" s="964"/>
      <c r="AI74" s="964"/>
      <c r="AJ74" s="964"/>
      <c r="AK74" s="964"/>
      <c r="AL74" s="964"/>
      <c r="AM74" s="964"/>
      <c r="AN74" s="964"/>
      <c r="AO74" s="964"/>
      <c r="AP74" s="964"/>
      <c r="AQ74" s="964"/>
      <c r="AR74" s="964"/>
      <c r="AS74" s="964"/>
      <c r="AT74" s="964"/>
      <c r="AU74" s="964"/>
      <c r="AV74" s="964"/>
      <c r="AW74" s="964"/>
      <c r="AX74" s="964"/>
      <c r="AY74" s="964"/>
      <c r="AZ74" s="965"/>
      <c r="BA74" s="965"/>
      <c r="BB74" s="965"/>
      <c r="BC74" s="965"/>
      <c r="BD74" s="966"/>
      <c r="BE74" s="154"/>
      <c r="BF74" s="154"/>
      <c r="BG74" s="154"/>
      <c r="BH74" s="154"/>
      <c r="BI74" s="154"/>
      <c r="BJ74" s="154"/>
      <c r="BK74" s="154"/>
      <c r="BL74" s="154"/>
      <c r="BM74" s="154"/>
      <c r="BN74" s="154"/>
      <c r="BO74" s="154"/>
      <c r="BP74" s="154"/>
      <c r="BQ74" s="151">
        <v>68</v>
      </c>
      <c r="BR74" s="156"/>
      <c r="BS74" s="936"/>
      <c r="BT74" s="937"/>
      <c r="BU74" s="937"/>
      <c r="BV74" s="937"/>
      <c r="BW74" s="937"/>
      <c r="BX74" s="937"/>
      <c r="BY74" s="937"/>
      <c r="BZ74" s="937"/>
      <c r="CA74" s="937"/>
      <c r="CB74" s="937"/>
      <c r="CC74" s="937"/>
      <c r="CD74" s="937"/>
      <c r="CE74" s="937"/>
      <c r="CF74" s="937"/>
      <c r="CG74" s="946"/>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36"/>
      <c r="DW74" s="937"/>
      <c r="DX74" s="937"/>
      <c r="DY74" s="937"/>
      <c r="DZ74" s="938"/>
      <c r="EA74" s="144"/>
    </row>
    <row r="75" spans="1:131" ht="26.25" customHeight="1" x14ac:dyDescent="0.2">
      <c r="A75" s="151">
        <v>8</v>
      </c>
      <c r="B75" s="967"/>
      <c r="C75" s="968"/>
      <c r="D75" s="968"/>
      <c r="E75" s="968"/>
      <c r="F75" s="968"/>
      <c r="G75" s="968"/>
      <c r="H75" s="968"/>
      <c r="I75" s="968"/>
      <c r="J75" s="968"/>
      <c r="K75" s="968"/>
      <c r="L75" s="968"/>
      <c r="M75" s="968"/>
      <c r="N75" s="968"/>
      <c r="O75" s="968"/>
      <c r="P75" s="969"/>
      <c r="Q75" s="971"/>
      <c r="R75" s="972"/>
      <c r="S75" s="972"/>
      <c r="T75" s="972"/>
      <c r="U75" s="973"/>
      <c r="V75" s="974"/>
      <c r="W75" s="972"/>
      <c r="X75" s="972"/>
      <c r="Y75" s="972"/>
      <c r="Z75" s="973"/>
      <c r="AA75" s="974"/>
      <c r="AB75" s="972"/>
      <c r="AC75" s="972"/>
      <c r="AD75" s="972"/>
      <c r="AE75" s="973"/>
      <c r="AF75" s="974"/>
      <c r="AG75" s="972"/>
      <c r="AH75" s="972"/>
      <c r="AI75" s="972"/>
      <c r="AJ75" s="973"/>
      <c r="AK75" s="974"/>
      <c r="AL75" s="972"/>
      <c r="AM75" s="972"/>
      <c r="AN75" s="972"/>
      <c r="AO75" s="973"/>
      <c r="AP75" s="974"/>
      <c r="AQ75" s="972"/>
      <c r="AR75" s="972"/>
      <c r="AS75" s="972"/>
      <c r="AT75" s="973"/>
      <c r="AU75" s="974"/>
      <c r="AV75" s="972"/>
      <c r="AW75" s="972"/>
      <c r="AX75" s="972"/>
      <c r="AY75" s="973"/>
      <c r="AZ75" s="965"/>
      <c r="BA75" s="965"/>
      <c r="BB75" s="965"/>
      <c r="BC75" s="965"/>
      <c r="BD75" s="966"/>
      <c r="BE75" s="154"/>
      <c r="BF75" s="154"/>
      <c r="BG75" s="154"/>
      <c r="BH75" s="154"/>
      <c r="BI75" s="154"/>
      <c r="BJ75" s="154"/>
      <c r="BK75" s="154"/>
      <c r="BL75" s="154"/>
      <c r="BM75" s="154"/>
      <c r="BN75" s="154"/>
      <c r="BO75" s="154"/>
      <c r="BP75" s="154"/>
      <c r="BQ75" s="151">
        <v>69</v>
      </c>
      <c r="BR75" s="156"/>
      <c r="BS75" s="936"/>
      <c r="BT75" s="937"/>
      <c r="BU75" s="937"/>
      <c r="BV75" s="937"/>
      <c r="BW75" s="937"/>
      <c r="BX75" s="937"/>
      <c r="BY75" s="937"/>
      <c r="BZ75" s="937"/>
      <c r="CA75" s="937"/>
      <c r="CB75" s="937"/>
      <c r="CC75" s="937"/>
      <c r="CD75" s="937"/>
      <c r="CE75" s="937"/>
      <c r="CF75" s="937"/>
      <c r="CG75" s="946"/>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36"/>
      <c r="DW75" s="937"/>
      <c r="DX75" s="937"/>
      <c r="DY75" s="937"/>
      <c r="DZ75" s="938"/>
      <c r="EA75" s="144"/>
    </row>
    <row r="76" spans="1:131" ht="26.25" customHeight="1" x14ac:dyDescent="0.2">
      <c r="A76" s="151">
        <v>9</v>
      </c>
      <c r="B76" s="967"/>
      <c r="C76" s="968"/>
      <c r="D76" s="968"/>
      <c r="E76" s="968"/>
      <c r="F76" s="968"/>
      <c r="G76" s="968"/>
      <c r="H76" s="968"/>
      <c r="I76" s="968"/>
      <c r="J76" s="968"/>
      <c r="K76" s="968"/>
      <c r="L76" s="968"/>
      <c r="M76" s="968"/>
      <c r="N76" s="968"/>
      <c r="O76" s="968"/>
      <c r="P76" s="969"/>
      <c r="Q76" s="971"/>
      <c r="R76" s="972"/>
      <c r="S76" s="972"/>
      <c r="T76" s="972"/>
      <c r="U76" s="973"/>
      <c r="V76" s="974"/>
      <c r="W76" s="972"/>
      <c r="X76" s="972"/>
      <c r="Y76" s="972"/>
      <c r="Z76" s="973"/>
      <c r="AA76" s="974"/>
      <c r="AB76" s="972"/>
      <c r="AC76" s="972"/>
      <c r="AD76" s="972"/>
      <c r="AE76" s="973"/>
      <c r="AF76" s="974"/>
      <c r="AG76" s="972"/>
      <c r="AH76" s="972"/>
      <c r="AI76" s="972"/>
      <c r="AJ76" s="973"/>
      <c r="AK76" s="974"/>
      <c r="AL76" s="972"/>
      <c r="AM76" s="972"/>
      <c r="AN76" s="972"/>
      <c r="AO76" s="973"/>
      <c r="AP76" s="974"/>
      <c r="AQ76" s="972"/>
      <c r="AR76" s="972"/>
      <c r="AS76" s="972"/>
      <c r="AT76" s="973"/>
      <c r="AU76" s="974"/>
      <c r="AV76" s="972"/>
      <c r="AW76" s="972"/>
      <c r="AX76" s="972"/>
      <c r="AY76" s="973"/>
      <c r="AZ76" s="965"/>
      <c r="BA76" s="965"/>
      <c r="BB76" s="965"/>
      <c r="BC76" s="965"/>
      <c r="BD76" s="966"/>
      <c r="BE76" s="154"/>
      <c r="BF76" s="154"/>
      <c r="BG76" s="154"/>
      <c r="BH76" s="154"/>
      <c r="BI76" s="154"/>
      <c r="BJ76" s="154"/>
      <c r="BK76" s="154"/>
      <c r="BL76" s="154"/>
      <c r="BM76" s="154"/>
      <c r="BN76" s="154"/>
      <c r="BO76" s="154"/>
      <c r="BP76" s="154"/>
      <c r="BQ76" s="151">
        <v>70</v>
      </c>
      <c r="BR76" s="156"/>
      <c r="BS76" s="936"/>
      <c r="BT76" s="937"/>
      <c r="BU76" s="937"/>
      <c r="BV76" s="937"/>
      <c r="BW76" s="937"/>
      <c r="BX76" s="937"/>
      <c r="BY76" s="937"/>
      <c r="BZ76" s="937"/>
      <c r="CA76" s="937"/>
      <c r="CB76" s="937"/>
      <c r="CC76" s="937"/>
      <c r="CD76" s="937"/>
      <c r="CE76" s="937"/>
      <c r="CF76" s="937"/>
      <c r="CG76" s="946"/>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36"/>
      <c r="DW76" s="937"/>
      <c r="DX76" s="937"/>
      <c r="DY76" s="937"/>
      <c r="DZ76" s="938"/>
      <c r="EA76" s="144"/>
    </row>
    <row r="77" spans="1:131" ht="26.25" customHeight="1" x14ac:dyDescent="0.2">
      <c r="A77" s="151">
        <v>10</v>
      </c>
      <c r="B77" s="967"/>
      <c r="C77" s="968"/>
      <c r="D77" s="968"/>
      <c r="E77" s="968"/>
      <c r="F77" s="968"/>
      <c r="G77" s="968"/>
      <c r="H77" s="968"/>
      <c r="I77" s="968"/>
      <c r="J77" s="968"/>
      <c r="K77" s="968"/>
      <c r="L77" s="968"/>
      <c r="M77" s="968"/>
      <c r="N77" s="968"/>
      <c r="O77" s="968"/>
      <c r="P77" s="969"/>
      <c r="Q77" s="971"/>
      <c r="R77" s="972"/>
      <c r="S77" s="972"/>
      <c r="T77" s="972"/>
      <c r="U77" s="973"/>
      <c r="V77" s="974"/>
      <c r="W77" s="972"/>
      <c r="X77" s="972"/>
      <c r="Y77" s="972"/>
      <c r="Z77" s="973"/>
      <c r="AA77" s="974"/>
      <c r="AB77" s="972"/>
      <c r="AC77" s="972"/>
      <c r="AD77" s="972"/>
      <c r="AE77" s="973"/>
      <c r="AF77" s="974"/>
      <c r="AG77" s="972"/>
      <c r="AH77" s="972"/>
      <c r="AI77" s="972"/>
      <c r="AJ77" s="973"/>
      <c r="AK77" s="974"/>
      <c r="AL77" s="972"/>
      <c r="AM77" s="972"/>
      <c r="AN77" s="972"/>
      <c r="AO77" s="973"/>
      <c r="AP77" s="974"/>
      <c r="AQ77" s="972"/>
      <c r="AR77" s="972"/>
      <c r="AS77" s="972"/>
      <c r="AT77" s="973"/>
      <c r="AU77" s="974"/>
      <c r="AV77" s="972"/>
      <c r="AW77" s="972"/>
      <c r="AX77" s="972"/>
      <c r="AY77" s="973"/>
      <c r="AZ77" s="965"/>
      <c r="BA77" s="965"/>
      <c r="BB77" s="965"/>
      <c r="BC77" s="965"/>
      <c r="BD77" s="966"/>
      <c r="BE77" s="154"/>
      <c r="BF77" s="154"/>
      <c r="BG77" s="154"/>
      <c r="BH77" s="154"/>
      <c r="BI77" s="154"/>
      <c r="BJ77" s="154"/>
      <c r="BK77" s="154"/>
      <c r="BL77" s="154"/>
      <c r="BM77" s="154"/>
      <c r="BN77" s="154"/>
      <c r="BO77" s="154"/>
      <c r="BP77" s="154"/>
      <c r="BQ77" s="151">
        <v>71</v>
      </c>
      <c r="BR77" s="156"/>
      <c r="BS77" s="936"/>
      <c r="BT77" s="937"/>
      <c r="BU77" s="937"/>
      <c r="BV77" s="937"/>
      <c r="BW77" s="937"/>
      <c r="BX77" s="937"/>
      <c r="BY77" s="937"/>
      <c r="BZ77" s="937"/>
      <c r="CA77" s="937"/>
      <c r="CB77" s="937"/>
      <c r="CC77" s="937"/>
      <c r="CD77" s="937"/>
      <c r="CE77" s="937"/>
      <c r="CF77" s="937"/>
      <c r="CG77" s="946"/>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36"/>
      <c r="DW77" s="937"/>
      <c r="DX77" s="937"/>
      <c r="DY77" s="937"/>
      <c r="DZ77" s="938"/>
      <c r="EA77" s="144"/>
    </row>
    <row r="78" spans="1:131" ht="26.25" customHeight="1" x14ac:dyDescent="0.2">
      <c r="A78" s="151">
        <v>11</v>
      </c>
      <c r="B78" s="967"/>
      <c r="C78" s="968"/>
      <c r="D78" s="968"/>
      <c r="E78" s="968"/>
      <c r="F78" s="968"/>
      <c r="G78" s="968"/>
      <c r="H78" s="968"/>
      <c r="I78" s="968"/>
      <c r="J78" s="968"/>
      <c r="K78" s="968"/>
      <c r="L78" s="968"/>
      <c r="M78" s="968"/>
      <c r="N78" s="968"/>
      <c r="O78" s="968"/>
      <c r="P78" s="969"/>
      <c r="Q78" s="970"/>
      <c r="R78" s="964"/>
      <c r="S78" s="964"/>
      <c r="T78" s="964"/>
      <c r="U78" s="964"/>
      <c r="V78" s="964"/>
      <c r="W78" s="964"/>
      <c r="X78" s="964"/>
      <c r="Y78" s="964"/>
      <c r="Z78" s="964"/>
      <c r="AA78" s="964"/>
      <c r="AB78" s="964"/>
      <c r="AC78" s="964"/>
      <c r="AD78" s="964"/>
      <c r="AE78" s="964"/>
      <c r="AF78" s="964"/>
      <c r="AG78" s="964"/>
      <c r="AH78" s="964"/>
      <c r="AI78" s="964"/>
      <c r="AJ78" s="964"/>
      <c r="AK78" s="964"/>
      <c r="AL78" s="964"/>
      <c r="AM78" s="964"/>
      <c r="AN78" s="964"/>
      <c r="AO78" s="964"/>
      <c r="AP78" s="964"/>
      <c r="AQ78" s="964"/>
      <c r="AR78" s="964"/>
      <c r="AS78" s="964"/>
      <c r="AT78" s="964"/>
      <c r="AU78" s="964"/>
      <c r="AV78" s="964"/>
      <c r="AW78" s="964"/>
      <c r="AX78" s="964"/>
      <c r="AY78" s="964"/>
      <c r="AZ78" s="965"/>
      <c r="BA78" s="965"/>
      <c r="BB78" s="965"/>
      <c r="BC78" s="965"/>
      <c r="BD78" s="966"/>
      <c r="BE78" s="154"/>
      <c r="BF78" s="154"/>
      <c r="BG78" s="154"/>
      <c r="BH78" s="154"/>
      <c r="BI78" s="154"/>
      <c r="BJ78" s="144"/>
      <c r="BK78" s="144"/>
      <c r="BL78" s="144"/>
      <c r="BM78" s="144"/>
      <c r="BN78" s="144"/>
      <c r="BO78" s="154"/>
      <c r="BP78" s="154"/>
      <c r="BQ78" s="151">
        <v>72</v>
      </c>
      <c r="BR78" s="156"/>
      <c r="BS78" s="936"/>
      <c r="BT78" s="937"/>
      <c r="BU78" s="937"/>
      <c r="BV78" s="937"/>
      <c r="BW78" s="937"/>
      <c r="BX78" s="937"/>
      <c r="BY78" s="937"/>
      <c r="BZ78" s="937"/>
      <c r="CA78" s="937"/>
      <c r="CB78" s="937"/>
      <c r="CC78" s="937"/>
      <c r="CD78" s="937"/>
      <c r="CE78" s="937"/>
      <c r="CF78" s="937"/>
      <c r="CG78" s="946"/>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36"/>
      <c r="DW78" s="937"/>
      <c r="DX78" s="937"/>
      <c r="DY78" s="937"/>
      <c r="DZ78" s="938"/>
      <c r="EA78" s="144"/>
    </row>
    <row r="79" spans="1:131" ht="26.25" customHeight="1" x14ac:dyDescent="0.2">
      <c r="A79" s="151">
        <v>12</v>
      </c>
      <c r="B79" s="967"/>
      <c r="C79" s="968"/>
      <c r="D79" s="968"/>
      <c r="E79" s="968"/>
      <c r="F79" s="968"/>
      <c r="G79" s="968"/>
      <c r="H79" s="968"/>
      <c r="I79" s="968"/>
      <c r="J79" s="968"/>
      <c r="K79" s="968"/>
      <c r="L79" s="968"/>
      <c r="M79" s="968"/>
      <c r="N79" s="968"/>
      <c r="O79" s="968"/>
      <c r="P79" s="969"/>
      <c r="Q79" s="970"/>
      <c r="R79" s="964"/>
      <c r="S79" s="964"/>
      <c r="T79" s="964"/>
      <c r="U79" s="964"/>
      <c r="V79" s="964"/>
      <c r="W79" s="964"/>
      <c r="X79" s="964"/>
      <c r="Y79" s="964"/>
      <c r="Z79" s="964"/>
      <c r="AA79" s="964"/>
      <c r="AB79" s="964"/>
      <c r="AC79" s="964"/>
      <c r="AD79" s="964"/>
      <c r="AE79" s="964"/>
      <c r="AF79" s="964"/>
      <c r="AG79" s="964"/>
      <c r="AH79" s="964"/>
      <c r="AI79" s="964"/>
      <c r="AJ79" s="964"/>
      <c r="AK79" s="964"/>
      <c r="AL79" s="964"/>
      <c r="AM79" s="964"/>
      <c r="AN79" s="964"/>
      <c r="AO79" s="964"/>
      <c r="AP79" s="964"/>
      <c r="AQ79" s="964"/>
      <c r="AR79" s="964"/>
      <c r="AS79" s="964"/>
      <c r="AT79" s="964"/>
      <c r="AU79" s="964"/>
      <c r="AV79" s="964"/>
      <c r="AW79" s="964"/>
      <c r="AX79" s="964"/>
      <c r="AY79" s="964"/>
      <c r="AZ79" s="965"/>
      <c r="BA79" s="965"/>
      <c r="BB79" s="965"/>
      <c r="BC79" s="965"/>
      <c r="BD79" s="966"/>
      <c r="BE79" s="154"/>
      <c r="BF79" s="154"/>
      <c r="BG79" s="154"/>
      <c r="BH79" s="154"/>
      <c r="BI79" s="154"/>
      <c r="BJ79" s="144"/>
      <c r="BK79" s="144"/>
      <c r="BL79" s="144"/>
      <c r="BM79" s="144"/>
      <c r="BN79" s="144"/>
      <c r="BO79" s="154"/>
      <c r="BP79" s="154"/>
      <c r="BQ79" s="151">
        <v>73</v>
      </c>
      <c r="BR79" s="156"/>
      <c r="BS79" s="936"/>
      <c r="BT79" s="937"/>
      <c r="BU79" s="937"/>
      <c r="BV79" s="937"/>
      <c r="BW79" s="937"/>
      <c r="BX79" s="937"/>
      <c r="BY79" s="937"/>
      <c r="BZ79" s="937"/>
      <c r="CA79" s="937"/>
      <c r="CB79" s="937"/>
      <c r="CC79" s="937"/>
      <c r="CD79" s="937"/>
      <c r="CE79" s="937"/>
      <c r="CF79" s="937"/>
      <c r="CG79" s="946"/>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36"/>
      <c r="DW79" s="937"/>
      <c r="DX79" s="937"/>
      <c r="DY79" s="937"/>
      <c r="DZ79" s="938"/>
      <c r="EA79" s="144"/>
    </row>
    <row r="80" spans="1:131" ht="26.25" customHeight="1" x14ac:dyDescent="0.2">
      <c r="A80" s="151">
        <v>13</v>
      </c>
      <c r="B80" s="967"/>
      <c r="C80" s="968"/>
      <c r="D80" s="968"/>
      <c r="E80" s="968"/>
      <c r="F80" s="968"/>
      <c r="G80" s="968"/>
      <c r="H80" s="968"/>
      <c r="I80" s="968"/>
      <c r="J80" s="968"/>
      <c r="K80" s="968"/>
      <c r="L80" s="968"/>
      <c r="M80" s="968"/>
      <c r="N80" s="968"/>
      <c r="O80" s="968"/>
      <c r="P80" s="969"/>
      <c r="Q80" s="970"/>
      <c r="R80" s="964"/>
      <c r="S80" s="964"/>
      <c r="T80" s="964"/>
      <c r="U80" s="964"/>
      <c r="V80" s="964"/>
      <c r="W80" s="964"/>
      <c r="X80" s="964"/>
      <c r="Y80" s="964"/>
      <c r="Z80" s="964"/>
      <c r="AA80" s="964"/>
      <c r="AB80" s="964"/>
      <c r="AC80" s="964"/>
      <c r="AD80" s="964"/>
      <c r="AE80" s="964"/>
      <c r="AF80" s="964"/>
      <c r="AG80" s="964"/>
      <c r="AH80" s="964"/>
      <c r="AI80" s="964"/>
      <c r="AJ80" s="964"/>
      <c r="AK80" s="964"/>
      <c r="AL80" s="964"/>
      <c r="AM80" s="964"/>
      <c r="AN80" s="964"/>
      <c r="AO80" s="964"/>
      <c r="AP80" s="964"/>
      <c r="AQ80" s="964"/>
      <c r="AR80" s="964"/>
      <c r="AS80" s="964"/>
      <c r="AT80" s="964"/>
      <c r="AU80" s="964"/>
      <c r="AV80" s="964"/>
      <c r="AW80" s="964"/>
      <c r="AX80" s="964"/>
      <c r="AY80" s="964"/>
      <c r="AZ80" s="965"/>
      <c r="BA80" s="965"/>
      <c r="BB80" s="965"/>
      <c r="BC80" s="965"/>
      <c r="BD80" s="966"/>
      <c r="BE80" s="154"/>
      <c r="BF80" s="154"/>
      <c r="BG80" s="154"/>
      <c r="BH80" s="154"/>
      <c r="BI80" s="154"/>
      <c r="BJ80" s="154"/>
      <c r="BK80" s="154"/>
      <c r="BL80" s="154"/>
      <c r="BM80" s="154"/>
      <c r="BN80" s="154"/>
      <c r="BO80" s="154"/>
      <c r="BP80" s="154"/>
      <c r="BQ80" s="151">
        <v>74</v>
      </c>
      <c r="BR80" s="156"/>
      <c r="BS80" s="936"/>
      <c r="BT80" s="937"/>
      <c r="BU80" s="937"/>
      <c r="BV80" s="937"/>
      <c r="BW80" s="937"/>
      <c r="BX80" s="937"/>
      <c r="BY80" s="937"/>
      <c r="BZ80" s="937"/>
      <c r="CA80" s="937"/>
      <c r="CB80" s="937"/>
      <c r="CC80" s="937"/>
      <c r="CD80" s="937"/>
      <c r="CE80" s="937"/>
      <c r="CF80" s="937"/>
      <c r="CG80" s="946"/>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36"/>
      <c r="DW80" s="937"/>
      <c r="DX80" s="937"/>
      <c r="DY80" s="937"/>
      <c r="DZ80" s="938"/>
      <c r="EA80" s="144"/>
    </row>
    <row r="81" spans="1:131" ht="26.25" customHeight="1" x14ac:dyDescent="0.2">
      <c r="A81" s="151">
        <v>14</v>
      </c>
      <c r="B81" s="967"/>
      <c r="C81" s="968"/>
      <c r="D81" s="968"/>
      <c r="E81" s="968"/>
      <c r="F81" s="968"/>
      <c r="G81" s="968"/>
      <c r="H81" s="968"/>
      <c r="I81" s="968"/>
      <c r="J81" s="968"/>
      <c r="K81" s="968"/>
      <c r="L81" s="968"/>
      <c r="M81" s="968"/>
      <c r="N81" s="968"/>
      <c r="O81" s="968"/>
      <c r="P81" s="969"/>
      <c r="Q81" s="970"/>
      <c r="R81" s="964"/>
      <c r="S81" s="964"/>
      <c r="T81" s="964"/>
      <c r="U81" s="964"/>
      <c r="V81" s="964"/>
      <c r="W81" s="964"/>
      <c r="X81" s="964"/>
      <c r="Y81" s="964"/>
      <c r="Z81" s="964"/>
      <c r="AA81" s="964"/>
      <c r="AB81" s="964"/>
      <c r="AC81" s="964"/>
      <c r="AD81" s="964"/>
      <c r="AE81" s="964"/>
      <c r="AF81" s="964"/>
      <c r="AG81" s="964"/>
      <c r="AH81" s="964"/>
      <c r="AI81" s="964"/>
      <c r="AJ81" s="964"/>
      <c r="AK81" s="964"/>
      <c r="AL81" s="964"/>
      <c r="AM81" s="964"/>
      <c r="AN81" s="964"/>
      <c r="AO81" s="964"/>
      <c r="AP81" s="964"/>
      <c r="AQ81" s="964"/>
      <c r="AR81" s="964"/>
      <c r="AS81" s="964"/>
      <c r="AT81" s="964"/>
      <c r="AU81" s="964"/>
      <c r="AV81" s="964"/>
      <c r="AW81" s="964"/>
      <c r="AX81" s="964"/>
      <c r="AY81" s="964"/>
      <c r="AZ81" s="965"/>
      <c r="BA81" s="965"/>
      <c r="BB81" s="965"/>
      <c r="BC81" s="965"/>
      <c r="BD81" s="966"/>
      <c r="BE81" s="154"/>
      <c r="BF81" s="154"/>
      <c r="BG81" s="154"/>
      <c r="BH81" s="154"/>
      <c r="BI81" s="154"/>
      <c r="BJ81" s="154"/>
      <c r="BK81" s="154"/>
      <c r="BL81" s="154"/>
      <c r="BM81" s="154"/>
      <c r="BN81" s="154"/>
      <c r="BO81" s="154"/>
      <c r="BP81" s="154"/>
      <c r="BQ81" s="151">
        <v>75</v>
      </c>
      <c r="BR81" s="156"/>
      <c r="BS81" s="936"/>
      <c r="BT81" s="937"/>
      <c r="BU81" s="937"/>
      <c r="BV81" s="937"/>
      <c r="BW81" s="937"/>
      <c r="BX81" s="937"/>
      <c r="BY81" s="937"/>
      <c r="BZ81" s="937"/>
      <c r="CA81" s="937"/>
      <c r="CB81" s="937"/>
      <c r="CC81" s="937"/>
      <c r="CD81" s="937"/>
      <c r="CE81" s="937"/>
      <c r="CF81" s="937"/>
      <c r="CG81" s="946"/>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36"/>
      <c r="DW81" s="937"/>
      <c r="DX81" s="937"/>
      <c r="DY81" s="937"/>
      <c r="DZ81" s="938"/>
      <c r="EA81" s="144"/>
    </row>
    <row r="82" spans="1:131" ht="26.25" customHeight="1" x14ac:dyDescent="0.2">
      <c r="A82" s="151">
        <v>15</v>
      </c>
      <c r="B82" s="967"/>
      <c r="C82" s="968"/>
      <c r="D82" s="968"/>
      <c r="E82" s="968"/>
      <c r="F82" s="968"/>
      <c r="G82" s="968"/>
      <c r="H82" s="968"/>
      <c r="I82" s="968"/>
      <c r="J82" s="968"/>
      <c r="K82" s="968"/>
      <c r="L82" s="968"/>
      <c r="M82" s="968"/>
      <c r="N82" s="968"/>
      <c r="O82" s="968"/>
      <c r="P82" s="969"/>
      <c r="Q82" s="970"/>
      <c r="R82" s="964"/>
      <c r="S82" s="964"/>
      <c r="T82" s="964"/>
      <c r="U82" s="964"/>
      <c r="V82" s="964"/>
      <c r="W82" s="964"/>
      <c r="X82" s="964"/>
      <c r="Y82" s="964"/>
      <c r="Z82" s="964"/>
      <c r="AA82" s="964"/>
      <c r="AB82" s="964"/>
      <c r="AC82" s="964"/>
      <c r="AD82" s="964"/>
      <c r="AE82" s="964"/>
      <c r="AF82" s="964"/>
      <c r="AG82" s="964"/>
      <c r="AH82" s="964"/>
      <c r="AI82" s="964"/>
      <c r="AJ82" s="964"/>
      <c r="AK82" s="964"/>
      <c r="AL82" s="964"/>
      <c r="AM82" s="964"/>
      <c r="AN82" s="964"/>
      <c r="AO82" s="964"/>
      <c r="AP82" s="964"/>
      <c r="AQ82" s="964"/>
      <c r="AR82" s="964"/>
      <c r="AS82" s="964"/>
      <c r="AT82" s="964"/>
      <c r="AU82" s="964"/>
      <c r="AV82" s="964"/>
      <c r="AW82" s="964"/>
      <c r="AX82" s="964"/>
      <c r="AY82" s="964"/>
      <c r="AZ82" s="965"/>
      <c r="BA82" s="965"/>
      <c r="BB82" s="965"/>
      <c r="BC82" s="965"/>
      <c r="BD82" s="966"/>
      <c r="BE82" s="154"/>
      <c r="BF82" s="154"/>
      <c r="BG82" s="154"/>
      <c r="BH82" s="154"/>
      <c r="BI82" s="154"/>
      <c r="BJ82" s="154"/>
      <c r="BK82" s="154"/>
      <c r="BL82" s="154"/>
      <c r="BM82" s="154"/>
      <c r="BN82" s="154"/>
      <c r="BO82" s="154"/>
      <c r="BP82" s="154"/>
      <c r="BQ82" s="151">
        <v>76</v>
      </c>
      <c r="BR82" s="156"/>
      <c r="BS82" s="936"/>
      <c r="BT82" s="937"/>
      <c r="BU82" s="937"/>
      <c r="BV82" s="937"/>
      <c r="BW82" s="937"/>
      <c r="BX82" s="937"/>
      <c r="BY82" s="937"/>
      <c r="BZ82" s="937"/>
      <c r="CA82" s="937"/>
      <c r="CB82" s="937"/>
      <c r="CC82" s="937"/>
      <c r="CD82" s="937"/>
      <c r="CE82" s="937"/>
      <c r="CF82" s="937"/>
      <c r="CG82" s="946"/>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36"/>
      <c r="DW82" s="937"/>
      <c r="DX82" s="937"/>
      <c r="DY82" s="937"/>
      <c r="DZ82" s="938"/>
      <c r="EA82" s="144"/>
    </row>
    <row r="83" spans="1:131" ht="26.25" customHeight="1" x14ac:dyDescent="0.2">
      <c r="A83" s="151">
        <v>16</v>
      </c>
      <c r="B83" s="967"/>
      <c r="C83" s="968"/>
      <c r="D83" s="968"/>
      <c r="E83" s="968"/>
      <c r="F83" s="968"/>
      <c r="G83" s="968"/>
      <c r="H83" s="968"/>
      <c r="I83" s="968"/>
      <c r="J83" s="968"/>
      <c r="K83" s="968"/>
      <c r="L83" s="968"/>
      <c r="M83" s="968"/>
      <c r="N83" s="968"/>
      <c r="O83" s="968"/>
      <c r="P83" s="969"/>
      <c r="Q83" s="970"/>
      <c r="R83" s="964"/>
      <c r="S83" s="964"/>
      <c r="T83" s="964"/>
      <c r="U83" s="964"/>
      <c r="V83" s="964"/>
      <c r="W83" s="964"/>
      <c r="X83" s="964"/>
      <c r="Y83" s="964"/>
      <c r="Z83" s="964"/>
      <c r="AA83" s="964"/>
      <c r="AB83" s="964"/>
      <c r="AC83" s="964"/>
      <c r="AD83" s="964"/>
      <c r="AE83" s="964"/>
      <c r="AF83" s="964"/>
      <c r="AG83" s="964"/>
      <c r="AH83" s="964"/>
      <c r="AI83" s="964"/>
      <c r="AJ83" s="964"/>
      <c r="AK83" s="964"/>
      <c r="AL83" s="964"/>
      <c r="AM83" s="964"/>
      <c r="AN83" s="964"/>
      <c r="AO83" s="964"/>
      <c r="AP83" s="964"/>
      <c r="AQ83" s="964"/>
      <c r="AR83" s="964"/>
      <c r="AS83" s="964"/>
      <c r="AT83" s="964"/>
      <c r="AU83" s="964"/>
      <c r="AV83" s="964"/>
      <c r="AW83" s="964"/>
      <c r="AX83" s="964"/>
      <c r="AY83" s="964"/>
      <c r="AZ83" s="965"/>
      <c r="BA83" s="965"/>
      <c r="BB83" s="965"/>
      <c r="BC83" s="965"/>
      <c r="BD83" s="966"/>
      <c r="BE83" s="154"/>
      <c r="BF83" s="154"/>
      <c r="BG83" s="154"/>
      <c r="BH83" s="154"/>
      <c r="BI83" s="154"/>
      <c r="BJ83" s="154"/>
      <c r="BK83" s="154"/>
      <c r="BL83" s="154"/>
      <c r="BM83" s="154"/>
      <c r="BN83" s="154"/>
      <c r="BO83" s="154"/>
      <c r="BP83" s="154"/>
      <c r="BQ83" s="151">
        <v>77</v>
      </c>
      <c r="BR83" s="156"/>
      <c r="BS83" s="936"/>
      <c r="BT83" s="937"/>
      <c r="BU83" s="937"/>
      <c r="BV83" s="937"/>
      <c r="BW83" s="937"/>
      <c r="BX83" s="937"/>
      <c r="BY83" s="937"/>
      <c r="BZ83" s="937"/>
      <c r="CA83" s="937"/>
      <c r="CB83" s="937"/>
      <c r="CC83" s="937"/>
      <c r="CD83" s="937"/>
      <c r="CE83" s="937"/>
      <c r="CF83" s="937"/>
      <c r="CG83" s="946"/>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36"/>
      <c r="DW83" s="937"/>
      <c r="DX83" s="937"/>
      <c r="DY83" s="937"/>
      <c r="DZ83" s="938"/>
      <c r="EA83" s="144"/>
    </row>
    <row r="84" spans="1:131" ht="26.25" customHeight="1" x14ac:dyDescent="0.2">
      <c r="A84" s="151">
        <v>17</v>
      </c>
      <c r="B84" s="967"/>
      <c r="C84" s="968"/>
      <c r="D84" s="968"/>
      <c r="E84" s="968"/>
      <c r="F84" s="968"/>
      <c r="G84" s="968"/>
      <c r="H84" s="968"/>
      <c r="I84" s="968"/>
      <c r="J84" s="968"/>
      <c r="K84" s="968"/>
      <c r="L84" s="968"/>
      <c r="M84" s="968"/>
      <c r="N84" s="968"/>
      <c r="O84" s="968"/>
      <c r="P84" s="969"/>
      <c r="Q84" s="970"/>
      <c r="R84" s="964"/>
      <c r="S84" s="964"/>
      <c r="T84" s="964"/>
      <c r="U84" s="964"/>
      <c r="V84" s="964"/>
      <c r="W84" s="964"/>
      <c r="X84" s="964"/>
      <c r="Y84" s="964"/>
      <c r="Z84" s="964"/>
      <c r="AA84" s="964"/>
      <c r="AB84" s="964"/>
      <c r="AC84" s="964"/>
      <c r="AD84" s="964"/>
      <c r="AE84" s="964"/>
      <c r="AF84" s="964"/>
      <c r="AG84" s="964"/>
      <c r="AH84" s="964"/>
      <c r="AI84" s="964"/>
      <c r="AJ84" s="964"/>
      <c r="AK84" s="964"/>
      <c r="AL84" s="964"/>
      <c r="AM84" s="964"/>
      <c r="AN84" s="964"/>
      <c r="AO84" s="964"/>
      <c r="AP84" s="964"/>
      <c r="AQ84" s="964"/>
      <c r="AR84" s="964"/>
      <c r="AS84" s="964"/>
      <c r="AT84" s="964"/>
      <c r="AU84" s="964"/>
      <c r="AV84" s="964"/>
      <c r="AW84" s="964"/>
      <c r="AX84" s="964"/>
      <c r="AY84" s="964"/>
      <c r="AZ84" s="965"/>
      <c r="BA84" s="965"/>
      <c r="BB84" s="965"/>
      <c r="BC84" s="965"/>
      <c r="BD84" s="966"/>
      <c r="BE84" s="154"/>
      <c r="BF84" s="154"/>
      <c r="BG84" s="154"/>
      <c r="BH84" s="154"/>
      <c r="BI84" s="154"/>
      <c r="BJ84" s="154"/>
      <c r="BK84" s="154"/>
      <c r="BL84" s="154"/>
      <c r="BM84" s="154"/>
      <c r="BN84" s="154"/>
      <c r="BO84" s="154"/>
      <c r="BP84" s="154"/>
      <c r="BQ84" s="151">
        <v>78</v>
      </c>
      <c r="BR84" s="156"/>
      <c r="BS84" s="936"/>
      <c r="BT84" s="937"/>
      <c r="BU84" s="937"/>
      <c r="BV84" s="937"/>
      <c r="BW84" s="937"/>
      <c r="BX84" s="937"/>
      <c r="BY84" s="937"/>
      <c r="BZ84" s="937"/>
      <c r="CA84" s="937"/>
      <c r="CB84" s="937"/>
      <c r="CC84" s="937"/>
      <c r="CD84" s="937"/>
      <c r="CE84" s="937"/>
      <c r="CF84" s="937"/>
      <c r="CG84" s="946"/>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36"/>
      <c r="DW84" s="937"/>
      <c r="DX84" s="937"/>
      <c r="DY84" s="937"/>
      <c r="DZ84" s="938"/>
      <c r="EA84" s="144"/>
    </row>
    <row r="85" spans="1:131" ht="26.25" customHeight="1" x14ac:dyDescent="0.2">
      <c r="A85" s="151">
        <v>18</v>
      </c>
      <c r="B85" s="967"/>
      <c r="C85" s="968"/>
      <c r="D85" s="968"/>
      <c r="E85" s="968"/>
      <c r="F85" s="968"/>
      <c r="G85" s="968"/>
      <c r="H85" s="968"/>
      <c r="I85" s="968"/>
      <c r="J85" s="968"/>
      <c r="K85" s="968"/>
      <c r="L85" s="968"/>
      <c r="M85" s="968"/>
      <c r="N85" s="968"/>
      <c r="O85" s="968"/>
      <c r="P85" s="969"/>
      <c r="Q85" s="970"/>
      <c r="R85" s="964"/>
      <c r="S85" s="964"/>
      <c r="T85" s="964"/>
      <c r="U85" s="964"/>
      <c r="V85" s="964"/>
      <c r="W85" s="964"/>
      <c r="X85" s="964"/>
      <c r="Y85" s="964"/>
      <c r="Z85" s="964"/>
      <c r="AA85" s="964"/>
      <c r="AB85" s="964"/>
      <c r="AC85" s="964"/>
      <c r="AD85" s="964"/>
      <c r="AE85" s="964"/>
      <c r="AF85" s="964"/>
      <c r="AG85" s="964"/>
      <c r="AH85" s="964"/>
      <c r="AI85" s="964"/>
      <c r="AJ85" s="964"/>
      <c r="AK85" s="964"/>
      <c r="AL85" s="964"/>
      <c r="AM85" s="964"/>
      <c r="AN85" s="964"/>
      <c r="AO85" s="964"/>
      <c r="AP85" s="964"/>
      <c r="AQ85" s="964"/>
      <c r="AR85" s="964"/>
      <c r="AS85" s="964"/>
      <c r="AT85" s="964"/>
      <c r="AU85" s="964"/>
      <c r="AV85" s="964"/>
      <c r="AW85" s="964"/>
      <c r="AX85" s="964"/>
      <c r="AY85" s="964"/>
      <c r="AZ85" s="965"/>
      <c r="BA85" s="965"/>
      <c r="BB85" s="965"/>
      <c r="BC85" s="965"/>
      <c r="BD85" s="966"/>
      <c r="BE85" s="154"/>
      <c r="BF85" s="154"/>
      <c r="BG85" s="154"/>
      <c r="BH85" s="154"/>
      <c r="BI85" s="154"/>
      <c r="BJ85" s="154"/>
      <c r="BK85" s="154"/>
      <c r="BL85" s="154"/>
      <c r="BM85" s="154"/>
      <c r="BN85" s="154"/>
      <c r="BO85" s="154"/>
      <c r="BP85" s="154"/>
      <c r="BQ85" s="151">
        <v>79</v>
      </c>
      <c r="BR85" s="156"/>
      <c r="BS85" s="936"/>
      <c r="BT85" s="937"/>
      <c r="BU85" s="937"/>
      <c r="BV85" s="937"/>
      <c r="BW85" s="937"/>
      <c r="BX85" s="937"/>
      <c r="BY85" s="937"/>
      <c r="BZ85" s="937"/>
      <c r="CA85" s="937"/>
      <c r="CB85" s="937"/>
      <c r="CC85" s="937"/>
      <c r="CD85" s="937"/>
      <c r="CE85" s="937"/>
      <c r="CF85" s="937"/>
      <c r="CG85" s="946"/>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36"/>
      <c r="DW85" s="937"/>
      <c r="DX85" s="937"/>
      <c r="DY85" s="937"/>
      <c r="DZ85" s="938"/>
      <c r="EA85" s="144"/>
    </row>
    <row r="86" spans="1:131" ht="26.25" customHeight="1" x14ac:dyDescent="0.2">
      <c r="A86" s="151">
        <v>19</v>
      </c>
      <c r="B86" s="967"/>
      <c r="C86" s="968"/>
      <c r="D86" s="968"/>
      <c r="E86" s="968"/>
      <c r="F86" s="968"/>
      <c r="G86" s="968"/>
      <c r="H86" s="968"/>
      <c r="I86" s="968"/>
      <c r="J86" s="968"/>
      <c r="K86" s="968"/>
      <c r="L86" s="968"/>
      <c r="M86" s="968"/>
      <c r="N86" s="968"/>
      <c r="O86" s="968"/>
      <c r="P86" s="969"/>
      <c r="Q86" s="970"/>
      <c r="R86" s="964"/>
      <c r="S86" s="964"/>
      <c r="T86" s="964"/>
      <c r="U86" s="964"/>
      <c r="V86" s="964"/>
      <c r="W86" s="964"/>
      <c r="X86" s="964"/>
      <c r="Y86" s="964"/>
      <c r="Z86" s="964"/>
      <c r="AA86" s="964"/>
      <c r="AB86" s="964"/>
      <c r="AC86" s="964"/>
      <c r="AD86" s="964"/>
      <c r="AE86" s="964"/>
      <c r="AF86" s="964"/>
      <c r="AG86" s="964"/>
      <c r="AH86" s="964"/>
      <c r="AI86" s="964"/>
      <c r="AJ86" s="964"/>
      <c r="AK86" s="964"/>
      <c r="AL86" s="964"/>
      <c r="AM86" s="964"/>
      <c r="AN86" s="964"/>
      <c r="AO86" s="964"/>
      <c r="AP86" s="964"/>
      <c r="AQ86" s="964"/>
      <c r="AR86" s="964"/>
      <c r="AS86" s="964"/>
      <c r="AT86" s="964"/>
      <c r="AU86" s="964"/>
      <c r="AV86" s="964"/>
      <c r="AW86" s="964"/>
      <c r="AX86" s="964"/>
      <c r="AY86" s="964"/>
      <c r="AZ86" s="965"/>
      <c r="BA86" s="965"/>
      <c r="BB86" s="965"/>
      <c r="BC86" s="965"/>
      <c r="BD86" s="966"/>
      <c r="BE86" s="154"/>
      <c r="BF86" s="154"/>
      <c r="BG86" s="154"/>
      <c r="BH86" s="154"/>
      <c r="BI86" s="154"/>
      <c r="BJ86" s="154"/>
      <c r="BK86" s="154"/>
      <c r="BL86" s="154"/>
      <c r="BM86" s="154"/>
      <c r="BN86" s="154"/>
      <c r="BO86" s="154"/>
      <c r="BP86" s="154"/>
      <c r="BQ86" s="151">
        <v>80</v>
      </c>
      <c r="BR86" s="156"/>
      <c r="BS86" s="936"/>
      <c r="BT86" s="937"/>
      <c r="BU86" s="937"/>
      <c r="BV86" s="937"/>
      <c r="BW86" s="937"/>
      <c r="BX86" s="937"/>
      <c r="BY86" s="937"/>
      <c r="BZ86" s="937"/>
      <c r="CA86" s="937"/>
      <c r="CB86" s="937"/>
      <c r="CC86" s="937"/>
      <c r="CD86" s="937"/>
      <c r="CE86" s="937"/>
      <c r="CF86" s="937"/>
      <c r="CG86" s="946"/>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36"/>
      <c r="DW86" s="937"/>
      <c r="DX86" s="937"/>
      <c r="DY86" s="937"/>
      <c r="DZ86" s="938"/>
      <c r="EA86" s="144"/>
    </row>
    <row r="87" spans="1:131" ht="26.25" customHeight="1" x14ac:dyDescent="0.2">
      <c r="A87" s="157">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154"/>
      <c r="BF87" s="154"/>
      <c r="BG87" s="154"/>
      <c r="BH87" s="154"/>
      <c r="BI87" s="154"/>
      <c r="BJ87" s="154"/>
      <c r="BK87" s="154"/>
      <c r="BL87" s="154"/>
      <c r="BM87" s="154"/>
      <c r="BN87" s="154"/>
      <c r="BO87" s="154"/>
      <c r="BP87" s="154"/>
      <c r="BQ87" s="151">
        <v>81</v>
      </c>
      <c r="BR87" s="156"/>
      <c r="BS87" s="936"/>
      <c r="BT87" s="937"/>
      <c r="BU87" s="937"/>
      <c r="BV87" s="937"/>
      <c r="BW87" s="937"/>
      <c r="BX87" s="937"/>
      <c r="BY87" s="937"/>
      <c r="BZ87" s="937"/>
      <c r="CA87" s="937"/>
      <c r="CB87" s="937"/>
      <c r="CC87" s="937"/>
      <c r="CD87" s="937"/>
      <c r="CE87" s="937"/>
      <c r="CF87" s="937"/>
      <c r="CG87" s="946"/>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36"/>
      <c r="DW87" s="937"/>
      <c r="DX87" s="937"/>
      <c r="DY87" s="937"/>
      <c r="DZ87" s="938"/>
      <c r="EA87" s="144"/>
    </row>
    <row r="88" spans="1:131" ht="26.25" customHeight="1" thickBot="1" x14ac:dyDescent="0.25">
      <c r="A88" s="153" t="s">
        <v>380</v>
      </c>
      <c r="B88" s="928" t="s">
        <v>406</v>
      </c>
      <c r="C88" s="929"/>
      <c r="D88" s="929"/>
      <c r="E88" s="929"/>
      <c r="F88" s="929"/>
      <c r="G88" s="929"/>
      <c r="H88" s="929"/>
      <c r="I88" s="929"/>
      <c r="J88" s="929"/>
      <c r="K88" s="929"/>
      <c r="L88" s="929"/>
      <c r="M88" s="929"/>
      <c r="N88" s="929"/>
      <c r="O88" s="929"/>
      <c r="P88" s="939"/>
      <c r="Q88" s="953"/>
      <c r="R88" s="954"/>
      <c r="S88" s="954"/>
      <c r="T88" s="954"/>
      <c r="U88" s="954"/>
      <c r="V88" s="954"/>
      <c r="W88" s="954"/>
      <c r="X88" s="954"/>
      <c r="Y88" s="954"/>
      <c r="Z88" s="954"/>
      <c r="AA88" s="954"/>
      <c r="AB88" s="954"/>
      <c r="AC88" s="954"/>
      <c r="AD88" s="954"/>
      <c r="AE88" s="954"/>
      <c r="AF88" s="950">
        <f>SUM(AF68:AJ73)</f>
        <v>57637</v>
      </c>
      <c r="AG88" s="950"/>
      <c r="AH88" s="950"/>
      <c r="AI88" s="950"/>
      <c r="AJ88" s="950"/>
      <c r="AK88" s="955"/>
      <c r="AL88" s="941"/>
      <c r="AM88" s="941"/>
      <c r="AN88" s="941"/>
      <c r="AO88" s="956"/>
      <c r="AP88" s="950">
        <f>SUM(AP68:AT73)</f>
        <v>118480</v>
      </c>
      <c r="AQ88" s="950"/>
      <c r="AR88" s="950"/>
      <c r="AS88" s="950"/>
      <c r="AT88" s="950"/>
      <c r="AU88" s="950">
        <f>SUM(AU68:AY73)</f>
        <v>14</v>
      </c>
      <c r="AV88" s="950"/>
      <c r="AW88" s="950"/>
      <c r="AX88" s="950"/>
      <c r="AY88" s="950"/>
      <c r="AZ88" s="951"/>
      <c r="BA88" s="951"/>
      <c r="BB88" s="951"/>
      <c r="BC88" s="951"/>
      <c r="BD88" s="952"/>
      <c r="BE88" s="154"/>
      <c r="BF88" s="154"/>
      <c r="BG88" s="154"/>
      <c r="BH88" s="154"/>
      <c r="BI88" s="154"/>
      <c r="BJ88" s="154"/>
      <c r="BK88" s="154"/>
      <c r="BL88" s="154"/>
      <c r="BM88" s="154"/>
      <c r="BN88" s="154"/>
      <c r="BO88" s="154"/>
      <c r="BP88" s="154"/>
      <c r="BQ88" s="151">
        <v>82</v>
      </c>
      <c r="BR88" s="156"/>
      <c r="BS88" s="936"/>
      <c r="BT88" s="937"/>
      <c r="BU88" s="937"/>
      <c r="BV88" s="937"/>
      <c r="BW88" s="937"/>
      <c r="BX88" s="937"/>
      <c r="BY88" s="937"/>
      <c r="BZ88" s="937"/>
      <c r="CA88" s="937"/>
      <c r="CB88" s="937"/>
      <c r="CC88" s="937"/>
      <c r="CD88" s="937"/>
      <c r="CE88" s="937"/>
      <c r="CF88" s="937"/>
      <c r="CG88" s="946"/>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36"/>
      <c r="DW88" s="937"/>
      <c r="DX88" s="937"/>
      <c r="DY88" s="937"/>
      <c r="DZ88" s="938"/>
      <c r="EA88" s="144"/>
    </row>
    <row r="89" spans="1:131" ht="26.25" hidden="1" customHeight="1" x14ac:dyDescent="0.2">
      <c r="A89" s="158"/>
      <c r="B89" s="159"/>
      <c r="C89" s="159"/>
      <c r="D89" s="159"/>
      <c r="E89" s="159"/>
      <c r="F89" s="159"/>
      <c r="G89" s="159"/>
      <c r="H89" s="159"/>
      <c r="I89" s="159"/>
      <c r="J89" s="159"/>
      <c r="K89" s="159"/>
      <c r="L89" s="159"/>
      <c r="M89" s="159"/>
      <c r="N89" s="159"/>
      <c r="O89" s="159"/>
      <c r="P89" s="159"/>
      <c r="Q89" s="160"/>
      <c r="R89" s="160"/>
      <c r="S89" s="160"/>
      <c r="T89" s="160"/>
      <c r="U89" s="160"/>
      <c r="V89" s="160"/>
      <c r="W89" s="160"/>
      <c r="X89" s="160"/>
      <c r="Y89" s="160"/>
      <c r="Z89" s="160"/>
      <c r="AA89" s="160"/>
      <c r="AB89" s="160"/>
      <c r="AC89" s="160"/>
      <c r="AD89" s="160"/>
      <c r="AE89" s="160"/>
      <c r="AF89" s="160"/>
      <c r="AG89" s="160"/>
      <c r="AH89" s="160"/>
      <c r="AI89" s="160"/>
      <c r="AJ89" s="160"/>
      <c r="AK89" s="160"/>
      <c r="AL89" s="160"/>
      <c r="AM89" s="160"/>
      <c r="AN89" s="160"/>
      <c r="AO89" s="160"/>
      <c r="AP89" s="160"/>
      <c r="AQ89" s="160"/>
      <c r="AR89" s="160"/>
      <c r="AS89" s="160"/>
      <c r="AT89" s="160"/>
      <c r="AU89" s="160"/>
      <c r="AV89" s="160"/>
      <c r="AW89" s="160"/>
      <c r="AX89" s="160"/>
      <c r="AY89" s="160"/>
      <c r="AZ89" s="161"/>
      <c r="BA89" s="161"/>
      <c r="BB89" s="161"/>
      <c r="BC89" s="161"/>
      <c r="BD89" s="161"/>
      <c r="BE89" s="154"/>
      <c r="BF89" s="154"/>
      <c r="BG89" s="154"/>
      <c r="BH89" s="154"/>
      <c r="BI89" s="154"/>
      <c r="BJ89" s="154"/>
      <c r="BK89" s="154"/>
      <c r="BL89" s="154"/>
      <c r="BM89" s="154"/>
      <c r="BN89" s="154"/>
      <c r="BO89" s="154"/>
      <c r="BP89" s="154"/>
      <c r="BQ89" s="151">
        <v>83</v>
      </c>
      <c r="BR89" s="156"/>
      <c r="BS89" s="936"/>
      <c r="BT89" s="937"/>
      <c r="BU89" s="937"/>
      <c r="BV89" s="937"/>
      <c r="BW89" s="937"/>
      <c r="BX89" s="937"/>
      <c r="BY89" s="937"/>
      <c r="BZ89" s="937"/>
      <c r="CA89" s="937"/>
      <c r="CB89" s="937"/>
      <c r="CC89" s="937"/>
      <c r="CD89" s="937"/>
      <c r="CE89" s="937"/>
      <c r="CF89" s="937"/>
      <c r="CG89" s="946"/>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36"/>
      <c r="DW89" s="937"/>
      <c r="DX89" s="937"/>
      <c r="DY89" s="937"/>
      <c r="DZ89" s="938"/>
      <c r="EA89" s="144"/>
    </row>
    <row r="90" spans="1:131" ht="26.25" hidden="1" customHeight="1" x14ac:dyDescent="0.2">
      <c r="A90" s="158"/>
      <c r="B90" s="159"/>
      <c r="C90" s="159"/>
      <c r="D90" s="159"/>
      <c r="E90" s="159"/>
      <c r="F90" s="159"/>
      <c r="G90" s="159"/>
      <c r="H90" s="159"/>
      <c r="I90" s="159"/>
      <c r="J90" s="159"/>
      <c r="K90" s="159"/>
      <c r="L90" s="159"/>
      <c r="M90" s="159"/>
      <c r="N90" s="159"/>
      <c r="O90" s="159"/>
      <c r="P90" s="159"/>
      <c r="Q90" s="160"/>
      <c r="R90" s="160"/>
      <c r="S90" s="160"/>
      <c r="T90" s="160"/>
      <c r="U90" s="160"/>
      <c r="V90" s="160"/>
      <c r="W90" s="160"/>
      <c r="X90" s="160"/>
      <c r="Y90" s="160"/>
      <c r="Z90" s="160"/>
      <c r="AA90" s="160"/>
      <c r="AB90" s="160"/>
      <c r="AC90" s="160"/>
      <c r="AD90" s="160"/>
      <c r="AE90" s="160"/>
      <c r="AF90" s="160"/>
      <c r="AG90" s="160"/>
      <c r="AH90" s="160"/>
      <c r="AI90" s="160"/>
      <c r="AJ90" s="160"/>
      <c r="AK90" s="160"/>
      <c r="AL90" s="160"/>
      <c r="AM90" s="160"/>
      <c r="AN90" s="160"/>
      <c r="AO90" s="160"/>
      <c r="AP90" s="160"/>
      <c r="AQ90" s="160"/>
      <c r="AR90" s="160"/>
      <c r="AS90" s="160"/>
      <c r="AT90" s="160"/>
      <c r="AU90" s="160"/>
      <c r="AV90" s="160"/>
      <c r="AW90" s="160"/>
      <c r="AX90" s="160"/>
      <c r="AY90" s="160"/>
      <c r="AZ90" s="161"/>
      <c r="BA90" s="161"/>
      <c r="BB90" s="161"/>
      <c r="BC90" s="161"/>
      <c r="BD90" s="161"/>
      <c r="BE90" s="154"/>
      <c r="BF90" s="154"/>
      <c r="BG90" s="154"/>
      <c r="BH90" s="154"/>
      <c r="BI90" s="154"/>
      <c r="BJ90" s="154"/>
      <c r="BK90" s="154"/>
      <c r="BL90" s="154"/>
      <c r="BM90" s="154"/>
      <c r="BN90" s="154"/>
      <c r="BO90" s="154"/>
      <c r="BP90" s="154"/>
      <c r="BQ90" s="151">
        <v>84</v>
      </c>
      <c r="BR90" s="156"/>
      <c r="BS90" s="936"/>
      <c r="BT90" s="937"/>
      <c r="BU90" s="937"/>
      <c r="BV90" s="937"/>
      <c r="BW90" s="937"/>
      <c r="BX90" s="937"/>
      <c r="BY90" s="937"/>
      <c r="BZ90" s="937"/>
      <c r="CA90" s="937"/>
      <c r="CB90" s="937"/>
      <c r="CC90" s="937"/>
      <c r="CD90" s="937"/>
      <c r="CE90" s="937"/>
      <c r="CF90" s="937"/>
      <c r="CG90" s="946"/>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36"/>
      <c r="DW90" s="937"/>
      <c r="DX90" s="937"/>
      <c r="DY90" s="937"/>
      <c r="DZ90" s="938"/>
      <c r="EA90" s="144"/>
    </row>
    <row r="91" spans="1:131" ht="26.25" hidden="1" customHeight="1" x14ac:dyDescent="0.2">
      <c r="A91" s="158"/>
      <c r="B91" s="159"/>
      <c r="C91" s="159"/>
      <c r="D91" s="159"/>
      <c r="E91" s="159"/>
      <c r="F91" s="159"/>
      <c r="G91" s="159"/>
      <c r="H91" s="159"/>
      <c r="I91" s="159"/>
      <c r="J91" s="159"/>
      <c r="K91" s="159"/>
      <c r="L91" s="159"/>
      <c r="M91" s="159"/>
      <c r="N91" s="159"/>
      <c r="O91" s="159"/>
      <c r="P91" s="159"/>
      <c r="Q91" s="160"/>
      <c r="R91" s="160"/>
      <c r="S91" s="160"/>
      <c r="T91" s="160"/>
      <c r="U91" s="160"/>
      <c r="V91" s="160"/>
      <c r="W91" s="160"/>
      <c r="X91" s="160"/>
      <c r="Y91" s="160"/>
      <c r="Z91" s="160"/>
      <c r="AA91" s="160"/>
      <c r="AB91" s="160"/>
      <c r="AC91" s="160"/>
      <c r="AD91" s="160"/>
      <c r="AE91" s="160"/>
      <c r="AF91" s="160"/>
      <c r="AG91" s="160"/>
      <c r="AH91" s="160"/>
      <c r="AI91" s="160"/>
      <c r="AJ91" s="160"/>
      <c r="AK91" s="160"/>
      <c r="AL91" s="160"/>
      <c r="AM91" s="160"/>
      <c r="AN91" s="160"/>
      <c r="AO91" s="160"/>
      <c r="AP91" s="160"/>
      <c r="AQ91" s="160"/>
      <c r="AR91" s="160"/>
      <c r="AS91" s="160"/>
      <c r="AT91" s="160"/>
      <c r="AU91" s="160"/>
      <c r="AV91" s="160"/>
      <c r="AW91" s="160"/>
      <c r="AX91" s="160"/>
      <c r="AY91" s="160"/>
      <c r="AZ91" s="161"/>
      <c r="BA91" s="161"/>
      <c r="BB91" s="161"/>
      <c r="BC91" s="161"/>
      <c r="BD91" s="161"/>
      <c r="BE91" s="154"/>
      <c r="BF91" s="154"/>
      <c r="BG91" s="154"/>
      <c r="BH91" s="154"/>
      <c r="BI91" s="154"/>
      <c r="BJ91" s="154"/>
      <c r="BK91" s="154"/>
      <c r="BL91" s="154"/>
      <c r="BM91" s="154"/>
      <c r="BN91" s="154"/>
      <c r="BO91" s="154"/>
      <c r="BP91" s="154"/>
      <c r="BQ91" s="151">
        <v>85</v>
      </c>
      <c r="BR91" s="156"/>
      <c r="BS91" s="936"/>
      <c r="BT91" s="937"/>
      <c r="BU91" s="937"/>
      <c r="BV91" s="937"/>
      <c r="BW91" s="937"/>
      <c r="BX91" s="937"/>
      <c r="BY91" s="937"/>
      <c r="BZ91" s="937"/>
      <c r="CA91" s="937"/>
      <c r="CB91" s="937"/>
      <c r="CC91" s="937"/>
      <c r="CD91" s="937"/>
      <c r="CE91" s="937"/>
      <c r="CF91" s="937"/>
      <c r="CG91" s="946"/>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36"/>
      <c r="DW91" s="937"/>
      <c r="DX91" s="937"/>
      <c r="DY91" s="937"/>
      <c r="DZ91" s="938"/>
      <c r="EA91" s="144"/>
    </row>
    <row r="92" spans="1:131" ht="26.25" hidden="1" customHeight="1" x14ac:dyDescent="0.2">
      <c r="A92" s="158"/>
      <c r="B92" s="159"/>
      <c r="C92" s="159"/>
      <c r="D92" s="159"/>
      <c r="E92" s="159"/>
      <c r="F92" s="159"/>
      <c r="G92" s="159"/>
      <c r="H92" s="159"/>
      <c r="I92" s="159"/>
      <c r="J92" s="159"/>
      <c r="K92" s="159"/>
      <c r="L92" s="159"/>
      <c r="M92" s="159"/>
      <c r="N92" s="159"/>
      <c r="O92" s="159"/>
      <c r="P92" s="159"/>
      <c r="Q92" s="160"/>
      <c r="R92" s="160"/>
      <c r="S92" s="160"/>
      <c r="T92" s="160"/>
      <c r="U92" s="160"/>
      <c r="V92" s="160"/>
      <c r="W92" s="160"/>
      <c r="X92" s="160"/>
      <c r="Y92" s="160"/>
      <c r="Z92" s="160"/>
      <c r="AA92" s="160"/>
      <c r="AB92" s="160"/>
      <c r="AC92" s="160"/>
      <c r="AD92" s="160"/>
      <c r="AE92" s="160"/>
      <c r="AF92" s="160"/>
      <c r="AG92" s="160"/>
      <c r="AH92" s="160"/>
      <c r="AI92" s="160"/>
      <c r="AJ92" s="160"/>
      <c r="AK92" s="160"/>
      <c r="AL92" s="160"/>
      <c r="AM92" s="160"/>
      <c r="AN92" s="160"/>
      <c r="AO92" s="160"/>
      <c r="AP92" s="160"/>
      <c r="AQ92" s="160"/>
      <c r="AR92" s="160"/>
      <c r="AS92" s="160"/>
      <c r="AT92" s="160"/>
      <c r="AU92" s="160"/>
      <c r="AV92" s="160"/>
      <c r="AW92" s="160"/>
      <c r="AX92" s="160"/>
      <c r="AY92" s="160"/>
      <c r="AZ92" s="161"/>
      <c r="BA92" s="161"/>
      <c r="BB92" s="161"/>
      <c r="BC92" s="161"/>
      <c r="BD92" s="161"/>
      <c r="BE92" s="154"/>
      <c r="BF92" s="154"/>
      <c r="BG92" s="154"/>
      <c r="BH92" s="154"/>
      <c r="BI92" s="154"/>
      <c r="BJ92" s="154"/>
      <c r="BK92" s="154"/>
      <c r="BL92" s="154"/>
      <c r="BM92" s="154"/>
      <c r="BN92" s="154"/>
      <c r="BO92" s="154"/>
      <c r="BP92" s="154"/>
      <c r="BQ92" s="151">
        <v>86</v>
      </c>
      <c r="BR92" s="156"/>
      <c r="BS92" s="936"/>
      <c r="BT92" s="937"/>
      <c r="BU92" s="937"/>
      <c r="BV92" s="937"/>
      <c r="BW92" s="937"/>
      <c r="BX92" s="937"/>
      <c r="BY92" s="937"/>
      <c r="BZ92" s="937"/>
      <c r="CA92" s="937"/>
      <c r="CB92" s="937"/>
      <c r="CC92" s="937"/>
      <c r="CD92" s="937"/>
      <c r="CE92" s="937"/>
      <c r="CF92" s="937"/>
      <c r="CG92" s="946"/>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36"/>
      <c r="DW92" s="937"/>
      <c r="DX92" s="937"/>
      <c r="DY92" s="937"/>
      <c r="DZ92" s="938"/>
      <c r="EA92" s="144"/>
    </row>
    <row r="93" spans="1:131" ht="26.25" hidden="1" customHeight="1" x14ac:dyDescent="0.2">
      <c r="A93" s="158"/>
      <c r="B93" s="159"/>
      <c r="C93" s="159"/>
      <c r="D93" s="159"/>
      <c r="E93" s="159"/>
      <c r="F93" s="159"/>
      <c r="G93" s="159"/>
      <c r="H93" s="159"/>
      <c r="I93" s="159"/>
      <c r="J93" s="159"/>
      <c r="K93" s="159"/>
      <c r="L93" s="159"/>
      <c r="M93" s="159"/>
      <c r="N93" s="159"/>
      <c r="O93" s="159"/>
      <c r="P93" s="159"/>
      <c r="Q93" s="160"/>
      <c r="R93" s="160"/>
      <c r="S93" s="160"/>
      <c r="T93" s="160"/>
      <c r="U93" s="160"/>
      <c r="V93" s="160"/>
      <c r="W93" s="160"/>
      <c r="X93" s="160"/>
      <c r="Y93" s="160"/>
      <c r="Z93" s="160"/>
      <c r="AA93" s="160"/>
      <c r="AB93" s="160"/>
      <c r="AC93" s="160"/>
      <c r="AD93" s="160"/>
      <c r="AE93" s="160"/>
      <c r="AF93" s="160"/>
      <c r="AG93" s="160"/>
      <c r="AH93" s="160"/>
      <c r="AI93" s="160"/>
      <c r="AJ93" s="160"/>
      <c r="AK93" s="160"/>
      <c r="AL93" s="160"/>
      <c r="AM93" s="160"/>
      <c r="AN93" s="160"/>
      <c r="AO93" s="160"/>
      <c r="AP93" s="160"/>
      <c r="AQ93" s="160"/>
      <c r="AR93" s="160"/>
      <c r="AS93" s="160"/>
      <c r="AT93" s="160"/>
      <c r="AU93" s="160"/>
      <c r="AV93" s="160"/>
      <c r="AW93" s="160"/>
      <c r="AX93" s="160"/>
      <c r="AY93" s="160"/>
      <c r="AZ93" s="161"/>
      <c r="BA93" s="161"/>
      <c r="BB93" s="161"/>
      <c r="BC93" s="161"/>
      <c r="BD93" s="161"/>
      <c r="BE93" s="154"/>
      <c r="BF93" s="154"/>
      <c r="BG93" s="154"/>
      <c r="BH93" s="154"/>
      <c r="BI93" s="154"/>
      <c r="BJ93" s="154"/>
      <c r="BK93" s="154"/>
      <c r="BL93" s="154"/>
      <c r="BM93" s="154"/>
      <c r="BN93" s="154"/>
      <c r="BO93" s="154"/>
      <c r="BP93" s="154"/>
      <c r="BQ93" s="151">
        <v>87</v>
      </c>
      <c r="BR93" s="156"/>
      <c r="BS93" s="936"/>
      <c r="BT93" s="937"/>
      <c r="BU93" s="937"/>
      <c r="BV93" s="937"/>
      <c r="BW93" s="937"/>
      <c r="BX93" s="937"/>
      <c r="BY93" s="937"/>
      <c r="BZ93" s="937"/>
      <c r="CA93" s="937"/>
      <c r="CB93" s="937"/>
      <c r="CC93" s="937"/>
      <c r="CD93" s="937"/>
      <c r="CE93" s="937"/>
      <c r="CF93" s="937"/>
      <c r="CG93" s="946"/>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36"/>
      <c r="DW93" s="937"/>
      <c r="DX93" s="937"/>
      <c r="DY93" s="937"/>
      <c r="DZ93" s="938"/>
      <c r="EA93" s="144"/>
    </row>
    <row r="94" spans="1:131" ht="26.25" hidden="1" customHeight="1" x14ac:dyDescent="0.2">
      <c r="A94" s="158"/>
      <c r="B94" s="159"/>
      <c r="C94" s="159"/>
      <c r="D94" s="159"/>
      <c r="E94" s="159"/>
      <c r="F94" s="159"/>
      <c r="G94" s="159"/>
      <c r="H94" s="159"/>
      <c r="I94" s="159"/>
      <c r="J94" s="159"/>
      <c r="K94" s="159"/>
      <c r="L94" s="159"/>
      <c r="M94" s="159"/>
      <c r="N94" s="159"/>
      <c r="O94" s="159"/>
      <c r="P94" s="159"/>
      <c r="Q94" s="160"/>
      <c r="R94" s="160"/>
      <c r="S94" s="160"/>
      <c r="T94" s="160"/>
      <c r="U94" s="160"/>
      <c r="V94" s="160"/>
      <c r="W94" s="160"/>
      <c r="X94" s="160"/>
      <c r="Y94" s="160"/>
      <c r="Z94" s="160"/>
      <c r="AA94" s="160"/>
      <c r="AB94" s="160"/>
      <c r="AC94" s="160"/>
      <c r="AD94" s="160"/>
      <c r="AE94" s="160"/>
      <c r="AF94" s="160"/>
      <c r="AG94" s="160"/>
      <c r="AH94" s="160"/>
      <c r="AI94" s="160"/>
      <c r="AJ94" s="160"/>
      <c r="AK94" s="160"/>
      <c r="AL94" s="160"/>
      <c r="AM94" s="160"/>
      <c r="AN94" s="160"/>
      <c r="AO94" s="160"/>
      <c r="AP94" s="160"/>
      <c r="AQ94" s="160"/>
      <c r="AR94" s="160"/>
      <c r="AS94" s="160"/>
      <c r="AT94" s="160"/>
      <c r="AU94" s="160"/>
      <c r="AV94" s="160"/>
      <c r="AW94" s="160"/>
      <c r="AX94" s="160"/>
      <c r="AY94" s="160"/>
      <c r="AZ94" s="161"/>
      <c r="BA94" s="161"/>
      <c r="BB94" s="161"/>
      <c r="BC94" s="161"/>
      <c r="BD94" s="161"/>
      <c r="BE94" s="154"/>
      <c r="BF94" s="154"/>
      <c r="BG94" s="154"/>
      <c r="BH94" s="154"/>
      <c r="BI94" s="154"/>
      <c r="BJ94" s="154"/>
      <c r="BK94" s="154"/>
      <c r="BL94" s="154"/>
      <c r="BM94" s="154"/>
      <c r="BN94" s="154"/>
      <c r="BO94" s="154"/>
      <c r="BP94" s="154"/>
      <c r="BQ94" s="151">
        <v>88</v>
      </c>
      <c r="BR94" s="156"/>
      <c r="BS94" s="936"/>
      <c r="BT94" s="937"/>
      <c r="BU94" s="937"/>
      <c r="BV94" s="937"/>
      <c r="BW94" s="937"/>
      <c r="BX94" s="937"/>
      <c r="BY94" s="937"/>
      <c r="BZ94" s="937"/>
      <c r="CA94" s="937"/>
      <c r="CB94" s="937"/>
      <c r="CC94" s="937"/>
      <c r="CD94" s="937"/>
      <c r="CE94" s="937"/>
      <c r="CF94" s="937"/>
      <c r="CG94" s="946"/>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36"/>
      <c r="DW94" s="937"/>
      <c r="DX94" s="937"/>
      <c r="DY94" s="937"/>
      <c r="DZ94" s="938"/>
      <c r="EA94" s="144"/>
    </row>
    <row r="95" spans="1:131" ht="26.25" hidden="1" customHeight="1" x14ac:dyDescent="0.2">
      <c r="A95" s="158"/>
      <c r="B95" s="159"/>
      <c r="C95" s="159"/>
      <c r="D95" s="159"/>
      <c r="E95" s="159"/>
      <c r="F95" s="159"/>
      <c r="G95" s="159"/>
      <c r="H95" s="159"/>
      <c r="I95" s="159"/>
      <c r="J95" s="159"/>
      <c r="K95" s="159"/>
      <c r="L95" s="159"/>
      <c r="M95" s="159"/>
      <c r="N95" s="159"/>
      <c r="O95" s="159"/>
      <c r="P95" s="159"/>
      <c r="Q95" s="160"/>
      <c r="R95" s="160"/>
      <c r="S95" s="160"/>
      <c r="T95" s="160"/>
      <c r="U95" s="160"/>
      <c r="V95" s="160"/>
      <c r="W95" s="160"/>
      <c r="X95" s="160"/>
      <c r="Y95" s="160"/>
      <c r="Z95" s="160"/>
      <c r="AA95" s="160"/>
      <c r="AB95" s="160"/>
      <c r="AC95" s="160"/>
      <c r="AD95" s="160"/>
      <c r="AE95" s="160"/>
      <c r="AF95" s="160"/>
      <c r="AG95" s="160"/>
      <c r="AH95" s="160"/>
      <c r="AI95" s="160"/>
      <c r="AJ95" s="160"/>
      <c r="AK95" s="160"/>
      <c r="AL95" s="160"/>
      <c r="AM95" s="160"/>
      <c r="AN95" s="160"/>
      <c r="AO95" s="160"/>
      <c r="AP95" s="160"/>
      <c r="AQ95" s="160"/>
      <c r="AR95" s="160"/>
      <c r="AS95" s="160"/>
      <c r="AT95" s="160"/>
      <c r="AU95" s="160"/>
      <c r="AV95" s="160"/>
      <c r="AW95" s="160"/>
      <c r="AX95" s="160"/>
      <c r="AY95" s="160"/>
      <c r="AZ95" s="161"/>
      <c r="BA95" s="161"/>
      <c r="BB95" s="161"/>
      <c r="BC95" s="161"/>
      <c r="BD95" s="161"/>
      <c r="BE95" s="154"/>
      <c r="BF95" s="154"/>
      <c r="BG95" s="154"/>
      <c r="BH95" s="154"/>
      <c r="BI95" s="154"/>
      <c r="BJ95" s="154"/>
      <c r="BK95" s="154"/>
      <c r="BL95" s="154"/>
      <c r="BM95" s="154"/>
      <c r="BN95" s="154"/>
      <c r="BO95" s="154"/>
      <c r="BP95" s="154"/>
      <c r="BQ95" s="151">
        <v>89</v>
      </c>
      <c r="BR95" s="156"/>
      <c r="BS95" s="936"/>
      <c r="BT95" s="937"/>
      <c r="BU95" s="937"/>
      <c r="BV95" s="937"/>
      <c r="BW95" s="937"/>
      <c r="BX95" s="937"/>
      <c r="BY95" s="937"/>
      <c r="BZ95" s="937"/>
      <c r="CA95" s="937"/>
      <c r="CB95" s="937"/>
      <c r="CC95" s="937"/>
      <c r="CD95" s="937"/>
      <c r="CE95" s="937"/>
      <c r="CF95" s="937"/>
      <c r="CG95" s="946"/>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36"/>
      <c r="DW95" s="937"/>
      <c r="DX95" s="937"/>
      <c r="DY95" s="937"/>
      <c r="DZ95" s="938"/>
      <c r="EA95" s="144"/>
    </row>
    <row r="96" spans="1:131" ht="26.25" hidden="1" customHeight="1" x14ac:dyDescent="0.2">
      <c r="A96" s="158"/>
      <c r="B96" s="159"/>
      <c r="C96" s="159"/>
      <c r="D96" s="159"/>
      <c r="E96" s="159"/>
      <c r="F96" s="159"/>
      <c r="G96" s="159"/>
      <c r="H96" s="159"/>
      <c r="I96" s="159"/>
      <c r="J96" s="159"/>
      <c r="K96" s="159"/>
      <c r="L96" s="159"/>
      <c r="M96" s="159"/>
      <c r="N96" s="159"/>
      <c r="O96" s="159"/>
      <c r="P96" s="159"/>
      <c r="Q96" s="160"/>
      <c r="R96" s="160"/>
      <c r="S96" s="160"/>
      <c r="T96" s="160"/>
      <c r="U96" s="160"/>
      <c r="V96" s="160"/>
      <c r="W96" s="160"/>
      <c r="X96" s="160"/>
      <c r="Y96" s="160"/>
      <c r="Z96" s="160"/>
      <c r="AA96" s="160"/>
      <c r="AB96" s="160"/>
      <c r="AC96" s="160"/>
      <c r="AD96" s="160"/>
      <c r="AE96" s="160"/>
      <c r="AF96" s="160"/>
      <c r="AG96" s="160"/>
      <c r="AH96" s="160"/>
      <c r="AI96" s="160"/>
      <c r="AJ96" s="160"/>
      <c r="AK96" s="160"/>
      <c r="AL96" s="160"/>
      <c r="AM96" s="160"/>
      <c r="AN96" s="160"/>
      <c r="AO96" s="160"/>
      <c r="AP96" s="160"/>
      <c r="AQ96" s="160"/>
      <c r="AR96" s="160"/>
      <c r="AS96" s="160"/>
      <c r="AT96" s="160"/>
      <c r="AU96" s="160"/>
      <c r="AV96" s="160"/>
      <c r="AW96" s="160"/>
      <c r="AX96" s="160"/>
      <c r="AY96" s="160"/>
      <c r="AZ96" s="161"/>
      <c r="BA96" s="161"/>
      <c r="BB96" s="161"/>
      <c r="BC96" s="161"/>
      <c r="BD96" s="161"/>
      <c r="BE96" s="154"/>
      <c r="BF96" s="154"/>
      <c r="BG96" s="154"/>
      <c r="BH96" s="154"/>
      <c r="BI96" s="154"/>
      <c r="BJ96" s="154"/>
      <c r="BK96" s="154"/>
      <c r="BL96" s="154"/>
      <c r="BM96" s="154"/>
      <c r="BN96" s="154"/>
      <c r="BO96" s="154"/>
      <c r="BP96" s="154"/>
      <c r="BQ96" s="151">
        <v>90</v>
      </c>
      <c r="BR96" s="156"/>
      <c r="BS96" s="936"/>
      <c r="BT96" s="937"/>
      <c r="BU96" s="937"/>
      <c r="BV96" s="937"/>
      <c r="BW96" s="937"/>
      <c r="BX96" s="937"/>
      <c r="BY96" s="937"/>
      <c r="BZ96" s="937"/>
      <c r="CA96" s="937"/>
      <c r="CB96" s="937"/>
      <c r="CC96" s="937"/>
      <c r="CD96" s="937"/>
      <c r="CE96" s="937"/>
      <c r="CF96" s="937"/>
      <c r="CG96" s="946"/>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36"/>
      <c r="DW96" s="937"/>
      <c r="DX96" s="937"/>
      <c r="DY96" s="937"/>
      <c r="DZ96" s="938"/>
      <c r="EA96" s="144"/>
    </row>
    <row r="97" spans="1:131" ht="26.25" hidden="1" customHeight="1" x14ac:dyDescent="0.2">
      <c r="A97" s="158"/>
      <c r="B97" s="159"/>
      <c r="C97" s="159"/>
      <c r="D97" s="159"/>
      <c r="E97" s="159"/>
      <c r="F97" s="159"/>
      <c r="G97" s="159"/>
      <c r="H97" s="159"/>
      <c r="I97" s="159"/>
      <c r="J97" s="159"/>
      <c r="K97" s="159"/>
      <c r="L97" s="159"/>
      <c r="M97" s="159"/>
      <c r="N97" s="159"/>
      <c r="O97" s="159"/>
      <c r="P97" s="159"/>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1"/>
      <c r="BA97" s="161"/>
      <c r="BB97" s="161"/>
      <c r="BC97" s="161"/>
      <c r="BD97" s="161"/>
      <c r="BE97" s="154"/>
      <c r="BF97" s="154"/>
      <c r="BG97" s="154"/>
      <c r="BH97" s="154"/>
      <c r="BI97" s="154"/>
      <c r="BJ97" s="154"/>
      <c r="BK97" s="154"/>
      <c r="BL97" s="154"/>
      <c r="BM97" s="154"/>
      <c r="BN97" s="154"/>
      <c r="BO97" s="154"/>
      <c r="BP97" s="154"/>
      <c r="BQ97" s="151">
        <v>91</v>
      </c>
      <c r="BR97" s="156"/>
      <c r="BS97" s="936"/>
      <c r="BT97" s="937"/>
      <c r="BU97" s="937"/>
      <c r="BV97" s="937"/>
      <c r="BW97" s="937"/>
      <c r="BX97" s="937"/>
      <c r="BY97" s="937"/>
      <c r="BZ97" s="937"/>
      <c r="CA97" s="937"/>
      <c r="CB97" s="937"/>
      <c r="CC97" s="937"/>
      <c r="CD97" s="937"/>
      <c r="CE97" s="937"/>
      <c r="CF97" s="937"/>
      <c r="CG97" s="946"/>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36"/>
      <c r="DW97" s="937"/>
      <c r="DX97" s="937"/>
      <c r="DY97" s="937"/>
      <c r="DZ97" s="938"/>
      <c r="EA97" s="144"/>
    </row>
    <row r="98" spans="1:131" ht="26.25" hidden="1" customHeight="1" x14ac:dyDescent="0.2">
      <c r="A98" s="158"/>
      <c r="B98" s="159"/>
      <c r="C98" s="159"/>
      <c r="D98" s="159"/>
      <c r="E98" s="159"/>
      <c r="F98" s="159"/>
      <c r="G98" s="159"/>
      <c r="H98" s="159"/>
      <c r="I98" s="159"/>
      <c r="J98" s="159"/>
      <c r="K98" s="159"/>
      <c r="L98" s="159"/>
      <c r="M98" s="159"/>
      <c r="N98" s="159"/>
      <c r="O98" s="159"/>
      <c r="P98" s="159"/>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1"/>
      <c r="BA98" s="161"/>
      <c r="BB98" s="161"/>
      <c r="BC98" s="161"/>
      <c r="BD98" s="161"/>
      <c r="BE98" s="154"/>
      <c r="BF98" s="154"/>
      <c r="BG98" s="154"/>
      <c r="BH98" s="154"/>
      <c r="BI98" s="154"/>
      <c r="BJ98" s="154"/>
      <c r="BK98" s="154"/>
      <c r="BL98" s="154"/>
      <c r="BM98" s="154"/>
      <c r="BN98" s="154"/>
      <c r="BO98" s="154"/>
      <c r="BP98" s="154"/>
      <c r="BQ98" s="151">
        <v>92</v>
      </c>
      <c r="BR98" s="156"/>
      <c r="BS98" s="936"/>
      <c r="BT98" s="937"/>
      <c r="BU98" s="937"/>
      <c r="BV98" s="937"/>
      <c r="BW98" s="937"/>
      <c r="BX98" s="937"/>
      <c r="BY98" s="937"/>
      <c r="BZ98" s="937"/>
      <c r="CA98" s="937"/>
      <c r="CB98" s="937"/>
      <c r="CC98" s="937"/>
      <c r="CD98" s="937"/>
      <c r="CE98" s="937"/>
      <c r="CF98" s="937"/>
      <c r="CG98" s="946"/>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36"/>
      <c r="DW98" s="937"/>
      <c r="DX98" s="937"/>
      <c r="DY98" s="937"/>
      <c r="DZ98" s="938"/>
      <c r="EA98" s="144"/>
    </row>
    <row r="99" spans="1:131" ht="26.25" hidden="1" customHeight="1" x14ac:dyDescent="0.2">
      <c r="A99" s="158"/>
      <c r="B99" s="159"/>
      <c r="C99" s="159"/>
      <c r="D99" s="159"/>
      <c r="E99" s="159"/>
      <c r="F99" s="159"/>
      <c r="G99" s="159"/>
      <c r="H99" s="159"/>
      <c r="I99" s="159"/>
      <c r="J99" s="159"/>
      <c r="K99" s="159"/>
      <c r="L99" s="159"/>
      <c r="M99" s="159"/>
      <c r="N99" s="159"/>
      <c r="O99" s="159"/>
      <c r="P99" s="159"/>
      <c r="Q99" s="160"/>
      <c r="R99" s="160"/>
      <c r="S99" s="160"/>
      <c r="T99" s="160"/>
      <c r="U99" s="160"/>
      <c r="V99" s="160"/>
      <c r="W99" s="160"/>
      <c r="X99" s="160"/>
      <c r="Y99" s="160"/>
      <c r="Z99" s="160"/>
      <c r="AA99" s="160"/>
      <c r="AB99" s="160"/>
      <c r="AC99" s="160"/>
      <c r="AD99" s="160"/>
      <c r="AE99" s="160"/>
      <c r="AF99" s="160"/>
      <c r="AG99" s="160"/>
      <c r="AH99" s="160"/>
      <c r="AI99" s="160"/>
      <c r="AJ99" s="160"/>
      <c r="AK99" s="160"/>
      <c r="AL99" s="160"/>
      <c r="AM99" s="160"/>
      <c r="AN99" s="160"/>
      <c r="AO99" s="160"/>
      <c r="AP99" s="160"/>
      <c r="AQ99" s="160"/>
      <c r="AR99" s="160"/>
      <c r="AS99" s="160"/>
      <c r="AT99" s="160"/>
      <c r="AU99" s="160"/>
      <c r="AV99" s="160"/>
      <c r="AW99" s="160"/>
      <c r="AX99" s="160"/>
      <c r="AY99" s="160"/>
      <c r="AZ99" s="161"/>
      <c r="BA99" s="161"/>
      <c r="BB99" s="161"/>
      <c r="BC99" s="161"/>
      <c r="BD99" s="161"/>
      <c r="BE99" s="154"/>
      <c r="BF99" s="154"/>
      <c r="BG99" s="154"/>
      <c r="BH99" s="154"/>
      <c r="BI99" s="154"/>
      <c r="BJ99" s="154"/>
      <c r="BK99" s="154"/>
      <c r="BL99" s="154"/>
      <c r="BM99" s="154"/>
      <c r="BN99" s="154"/>
      <c r="BO99" s="154"/>
      <c r="BP99" s="154"/>
      <c r="BQ99" s="151">
        <v>93</v>
      </c>
      <c r="BR99" s="156"/>
      <c r="BS99" s="936"/>
      <c r="BT99" s="937"/>
      <c r="BU99" s="937"/>
      <c r="BV99" s="937"/>
      <c r="BW99" s="937"/>
      <c r="BX99" s="937"/>
      <c r="BY99" s="937"/>
      <c r="BZ99" s="937"/>
      <c r="CA99" s="937"/>
      <c r="CB99" s="937"/>
      <c r="CC99" s="937"/>
      <c r="CD99" s="937"/>
      <c r="CE99" s="937"/>
      <c r="CF99" s="937"/>
      <c r="CG99" s="946"/>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36"/>
      <c r="DW99" s="937"/>
      <c r="DX99" s="937"/>
      <c r="DY99" s="937"/>
      <c r="DZ99" s="938"/>
      <c r="EA99" s="144"/>
    </row>
    <row r="100" spans="1:131" ht="26.25" hidden="1" customHeight="1" x14ac:dyDescent="0.2">
      <c r="A100" s="158"/>
      <c r="B100" s="159"/>
      <c r="C100" s="159"/>
      <c r="D100" s="159"/>
      <c r="E100" s="159"/>
      <c r="F100" s="159"/>
      <c r="G100" s="159"/>
      <c r="H100" s="159"/>
      <c r="I100" s="159"/>
      <c r="J100" s="159"/>
      <c r="K100" s="159"/>
      <c r="L100" s="159"/>
      <c r="M100" s="159"/>
      <c r="N100" s="159"/>
      <c r="O100" s="159"/>
      <c r="P100" s="159"/>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160"/>
      <c r="AM100" s="160"/>
      <c r="AN100" s="160"/>
      <c r="AO100" s="160"/>
      <c r="AP100" s="160"/>
      <c r="AQ100" s="160"/>
      <c r="AR100" s="160"/>
      <c r="AS100" s="160"/>
      <c r="AT100" s="160"/>
      <c r="AU100" s="160"/>
      <c r="AV100" s="160"/>
      <c r="AW100" s="160"/>
      <c r="AX100" s="160"/>
      <c r="AY100" s="160"/>
      <c r="AZ100" s="161"/>
      <c r="BA100" s="161"/>
      <c r="BB100" s="161"/>
      <c r="BC100" s="161"/>
      <c r="BD100" s="161"/>
      <c r="BE100" s="154"/>
      <c r="BF100" s="154"/>
      <c r="BG100" s="154"/>
      <c r="BH100" s="154"/>
      <c r="BI100" s="154"/>
      <c r="BJ100" s="154"/>
      <c r="BK100" s="154"/>
      <c r="BL100" s="154"/>
      <c r="BM100" s="154"/>
      <c r="BN100" s="154"/>
      <c r="BO100" s="154"/>
      <c r="BP100" s="154"/>
      <c r="BQ100" s="151">
        <v>94</v>
      </c>
      <c r="BR100" s="156"/>
      <c r="BS100" s="936"/>
      <c r="BT100" s="937"/>
      <c r="BU100" s="937"/>
      <c r="BV100" s="937"/>
      <c r="BW100" s="937"/>
      <c r="BX100" s="937"/>
      <c r="BY100" s="937"/>
      <c r="BZ100" s="937"/>
      <c r="CA100" s="937"/>
      <c r="CB100" s="937"/>
      <c r="CC100" s="937"/>
      <c r="CD100" s="937"/>
      <c r="CE100" s="937"/>
      <c r="CF100" s="937"/>
      <c r="CG100" s="946"/>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36"/>
      <c r="DW100" s="937"/>
      <c r="DX100" s="937"/>
      <c r="DY100" s="937"/>
      <c r="DZ100" s="938"/>
      <c r="EA100" s="144"/>
    </row>
    <row r="101" spans="1:131" ht="26.25" hidden="1" customHeight="1" x14ac:dyDescent="0.2">
      <c r="A101" s="158"/>
      <c r="B101" s="159"/>
      <c r="C101" s="159"/>
      <c r="D101" s="159"/>
      <c r="E101" s="159"/>
      <c r="F101" s="159"/>
      <c r="G101" s="159"/>
      <c r="H101" s="159"/>
      <c r="I101" s="159"/>
      <c r="J101" s="159"/>
      <c r="K101" s="159"/>
      <c r="L101" s="159"/>
      <c r="M101" s="159"/>
      <c r="N101" s="159"/>
      <c r="O101" s="159"/>
      <c r="P101" s="159"/>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1"/>
      <c r="BA101" s="161"/>
      <c r="BB101" s="161"/>
      <c r="BC101" s="161"/>
      <c r="BD101" s="161"/>
      <c r="BE101" s="154"/>
      <c r="BF101" s="154"/>
      <c r="BG101" s="154"/>
      <c r="BH101" s="154"/>
      <c r="BI101" s="154"/>
      <c r="BJ101" s="154"/>
      <c r="BK101" s="154"/>
      <c r="BL101" s="154"/>
      <c r="BM101" s="154"/>
      <c r="BN101" s="154"/>
      <c r="BO101" s="154"/>
      <c r="BP101" s="154"/>
      <c r="BQ101" s="151">
        <v>95</v>
      </c>
      <c r="BR101" s="156"/>
      <c r="BS101" s="936"/>
      <c r="BT101" s="937"/>
      <c r="BU101" s="937"/>
      <c r="BV101" s="937"/>
      <c r="BW101" s="937"/>
      <c r="BX101" s="937"/>
      <c r="BY101" s="937"/>
      <c r="BZ101" s="937"/>
      <c r="CA101" s="937"/>
      <c r="CB101" s="937"/>
      <c r="CC101" s="937"/>
      <c r="CD101" s="937"/>
      <c r="CE101" s="937"/>
      <c r="CF101" s="937"/>
      <c r="CG101" s="946"/>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36"/>
      <c r="DW101" s="937"/>
      <c r="DX101" s="937"/>
      <c r="DY101" s="937"/>
      <c r="DZ101" s="938"/>
      <c r="EA101" s="144"/>
    </row>
    <row r="102" spans="1:131" ht="26.25" customHeight="1" thickBot="1" x14ac:dyDescent="0.25">
      <c r="A102" s="158"/>
      <c r="B102" s="159"/>
      <c r="C102" s="159"/>
      <c r="D102" s="159"/>
      <c r="E102" s="159"/>
      <c r="F102" s="159"/>
      <c r="G102" s="159"/>
      <c r="H102" s="159"/>
      <c r="I102" s="159"/>
      <c r="J102" s="159"/>
      <c r="K102" s="159"/>
      <c r="L102" s="159"/>
      <c r="M102" s="159"/>
      <c r="N102" s="159"/>
      <c r="O102" s="159"/>
      <c r="P102" s="159"/>
      <c r="Q102" s="160"/>
      <c r="R102" s="160"/>
      <c r="S102" s="160"/>
      <c r="T102" s="160"/>
      <c r="U102" s="160"/>
      <c r="V102" s="160"/>
      <c r="W102" s="160"/>
      <c r="X102" s="160"/>
      <c r="Y102" s="160"/>
      <c r="Z102" s="160"/>
      <c r="AA102" s="160"/>
      <c r="AB102" s="160"/>
      <c r="AC102" s="160"/>
      <c r="AD102" s="160"/>
      <c r="AE102" s="160"/>
      <c r="AF102" s="160"/>
      <c r="AG102" s="160"/>
      <c r="AH102" s="160"/>
      <c r="AI102" s="160"/>
      <c r="AJ102" s="160"/>
      <c r="AK102" s="160"/>
      <c r="AL102" s="160"/>
      <c r="AM102" s="160"/>
      <c r="AN102" s="160"/>
      <c r="AO102" s="160"/>
      <c r="AP102" s="160"/>
      <c r="AQ102" s="160"/>
      <c r="AR102" s="160"/>
      <c r="AS102" s="160"/>
      <c r="AT102" s="160"/>
      <c r="AU102" s="160"/>
      <c r="AV102" s="160"/>
      <c r="AW102" s="160"/>
      <c r="AX102" s="160"/>
      <c r="AY102" s="160"/>
      <c r="AZ102" s="161"/>
      <c r="BA102" s="161"/>
      <c r="BB102" s="161"/>
      <c r="BC102" s="161"/>
      <c r="BD102" s="161"/>
      <c r="BE102" s="154"/>
      <c r="BF102" s="154"/>
      <c r="BG102" s="154"/>
      <c r="BH102" s="154"/>
      <c r="BI102" s="154"/>
      <c r="BJ102" s="154"/>
      <c r="BK102" s="154"/>
      <c r="BL102" s="154"/>
      <c r="BM102" s="154"/>
      <c r="BN102" s="154"/>
      <c r="BO102" s="154"/>
      <c r="BP102" s="154"/>
      <c r="BQ102" s="153" t="s">
        <v>380</v>
      </c>
      <c r="BR102" s="928" t="s">
        <v>407</v>
      </c>
      <c r="BS102" s="929"/>
      <c r="BT102" s="929"/>
      <c r="BU102" s="929"/>
      <c r="BV102" s="929"/>
      <c r="BW102" s="929"/>
      <c r="BX102" s="929"/>
      <c r="BY102" s="929"/>
      <c r="BZ102" s="929"/>
      <c r="CA102" s="929"/>
      <c r="CB102" s="929"/>
      <c r="CC102" s="929"/>
      <c r="CD102" s="929"/>
      <c r="CE102" s="929"/>
      <c r="CF102" s="929"/>
      <c r="CG102" s="939"/>
      <c r="CH102" s="940"/>
      <c r="CI102" s="941"/>
      <c r="CJ102" s="941"/>
      <c r="CK102" s="941"/>
      <c r="CL102" s="942"/>
      <c r="CM102" s="940"/>
      <c r="CN102" s="941"/>
      <c r="CO102" s="941"/>
      <c r="CP102" s="941"/>
      <c r="CQ102" s="942"/>
      <c r="CR102" s="943">
        <v>10</v>
      </c>
      <c r="CS102" s="944"/>
      <c r="CT102" s="944"/>
      <c r="CU102" s="944"/>
      <c r="CV102" s="945"/>
      <c r="CW102" s="943">
        <v>0</v>
      </c>
      <c r="CX102" s="944"/>
      <c r="CY102" s="944"/>
      <c r="CZ102" s="944"/>
      <c r="DA102" s="945"/>
      <c r="DB102" s="943" t="s">
        <v>556</v>
      </c>
      <c r="DC102" s="944"/>
      <c r="DD102" s="944"/>
      <c r="DE102" s="944"/>
      <c r="DF102" s="945"/>
      <c r="DG102" s="943" t="s">
        <v>556</v>
      </c>
      <c r="DH102" s="944"/>
      <c r="DI102" s="944"/>
      <c r="DJ102" s="944"/>
      <c r="DK102" s="945"/>
      <c r="DL102" s="943" t="s">
        <v>556</v>
      </c>
      <c r="DM102" s="944"/>
      <c r="DN102" s="944"/>
      <c r="DO102" s="944"/>
      <c r="DP102" s="945"/>
      <c r="DQ102" s="943" t="s">
        <v>556</v>
      </c>
      <c r="DR102" s="944"/>
      <c r="DS102" s="944"/>
      <c r="DT102" s="944"/>
      <c r="DU102" s="945"/>
      <c r="DV102" s="928" t="s">
        <v>556</v>
      </c>
      <c r="DW102" s="929"/>
      <c r="DX102" s="929"/>
      <c r="DY102" s="929"/>
      <c r="DZ102" s="930"/>
      <c r="EA102" s="144"/>
    </row>
    <row r="103" spans="1:131" ht="26.25" customHeight="1" x14ac:dyDescent="0.2">
      <c r="A103" s="158"/>
      <c r="B103" s="159"/>
      <c r="C103" s="159"/>
      <c r="D103" s="159"/>
      <c r="E103" s="159"/>
      <c r="F103" s="159"/>
      <c r="G103" s="159"/>
      <c r="H103" s="159"/>
      <c r="I103" s="159"/>
      <c r="J103" s="159"/>
      <c r="K103" s="159"/>
      <c r="L103" s="159"/>
      <c r="M103" s="159"/>
      <c r="N103" s="159"/>
      <c r="O103" s="159"/>
      <c r="P103" s="159"/>
      <c r="Q103" s="160"/>
      <c r="R103" s="160"/>
      <c r="S103" s="160"/>
      <c r="T103" s="160"/>
      <c r="U103" s="160"/>
      <c r="V103" s="160"/>
      <c r="W103" s="160"/>
      <c r="X103" s="160"/>
      <c r="Y103" s="160"/>
      <c r="Z103" s="160"/>
      <c r="AA103" s="160"/>
      <c r="AB103" s="160"/>
      <c r="AC103" s="160"/>
      <c r="AD103" s="160"/>
      <c r="AE103" s="160"/>
      <c r="AF103" s="160"/>
      <c r="AG103" s="160"/>
      <c r="AH103" s="160"/>
      <c r="AI103" s="160"/>
      <c r="AJ103" s="160"/>
      <c r="AK103" s="160"/>
      <c r="AL103" s="160"/>
      <c r="AM103" s="160"/>
      <c r="AN103" s="160"/>
      <c r="AO103" s="160"/>
      <c r="AP103" s="160"/>
      <c r="AQ103" s="160"/>
      <c r="AR103" s="160"/>
      <c r="AS103" s="160"/>
      <c r="AT103" s="160"/>
      <c r="AU103" s="160"/>
      <c r="AV103" s="160"/>
      <c r="AW103" s="160"/>
      <c r="AX103" s="160"/>
      <c r="AY103" s="160"/>
      <c r="AZ103" s="161"/>
      <c r="BA103" s="161"/>
      <c r="BB103" s="161"/>
      <c r="BC103" s="161"/>
      <c r="BD103" s="161"/>
      <c r="BE103" s="154"/>
      <c r="BF103" s="154"/>
      <c r="BG103" s="154"/>
      <c r="BH103" s="154"/>
      <c r="BI103" s="154"/>
      <c r="BJ103" s="154"/>
      <c r="BK103" s="154"/>
      <c r="BL103" s="154"/>
      <c r="BM103" s="154"/>
      <c r="BN103" s="154"/>
      <c r="BO103" s="154"/>
      <c r="BP103" s="154"/>
      <c r="BQ103" s="931" t="s">
        <v>408</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144"/>
    </row>
    <row r="104" spans="1:131" ht="26.25" customHeight="1" x14ac:dyDescent="0.2">
      <c r="A104" s="158"/>
      <c r="B104" s="159"/>
      <c r="C104" s="159"/>
      <c r="D104" s="159"/>
      <c r="E104" s="159"/>
      <c r="F104" s="159"/>
      <c r="G104" s="159"/>
      <c r="H104" s="159"/>
      <c r="I104" s="159"/>
      <c r="J104" s="159"/>
      <c r="K104" s="159"/>
      <c r="L104" s="159"/>
      <c r="M104" s="159"/>
      <c r="N104" s="159"/>
      <c r="O104" s="159"/>
      <c r="P104" s="159"/>
      <c r="Q104" s="160"/>
      <c r="R104" s="160"/>
      <c r="S104" s="160"/>
      <c r="T104" s="160"/>
      <c r="U104" s="160"/>
      <c r="V104" s="160"/>
      <c r="W104" s="160"/>
      <c r="X104" s="160"/>
      <c r="Y104" s="160"/>
      <c r="Z104" s="160"/>
      <c r="AA104" s="160"/>
      <c r="AB104" s="160"/>
      <c r="AC104" s="160"/>
      <c r="AD104" s="160"/>
      <c r="AE104" s="160"/>
      <c r="AF104" s="160"/>
      <c r="AG104" s="160"/>
      <c r="AH104" s="160"/>
      <c r="AI104" s="160"/>
      <c r="AJ104" s="160"/>
      <c r="AK104" s="160"/>
      <c r="AL104" s="160"/>
      <c r="AM104" s="160"/>
      <c r="AN104" s="160"/>
      <c r="AO104" s="160"/>
      <c r="AP104" s="160"/>
      <c r="AQ104" s="160"/>
      <c r="AR104" s="160"/>
      <c r="AS104" s="160"/>
      <c r="AT104" s="160"/>
      <c r="AU104" s="160"/>
      <c r="AV104" s="160"/>
      <c r="AW104" s="160"/>
      <c r="AX104" s="160"/>
      <c r="AY104" s="160"/>
      <c r="AZ104" s="161"/>
      <c r="BA104" s="161"/>
      <c r="BB104" s="161"/>
      <c r="BC104" s="161"/>
      <c r="BD104" s="161"/>
      <c r="BE104" s="154"/>
      <c r="BF104" s="154"/>
      <c r="BG104" s="154"/>
      <c r="BH104" s="154"/>
      <c r="BI104" s="154"/>
      <c r="BJ104" s="154"/>
      <c r="BK104" s="154"/>
      <c r="BL104" s="154"/>
      <c r="BM104" s="154"/>
      <c r="BN104" s="154"/>
      <c r="BO104" s="154"/>
      <c r="BP104" s="154"/>
      <c r="BQ104" s="932" t="s">
        <v>409</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144"/>
    </row>
    <row r="105" spans="1:131" ht="11.25" customHeight="1" x14ac:dyDescent="0.2">
      <c r="A105" s="154"/>
      <c r="B105" s="154"/>
      <c r="C105" s="154"/>
      <c r="D105" s="154"/>
      <c r="E105" s="154"/>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154"/>
      <c r="BC105" s="154"/>
      <c r="BD105" s="154"/>
      <c r="BE105" s="154"/>
      <c r="BF105" s="154"/>
      <c r="BG105" s="154"/>
      <c r="BH105" s="154"/>
      <c r="BI105" s="154"/>
      <c r="BJ105" s="154"/>
      <c r="BK105" s="154"/>
      <c r="BL105" s="154"/>
      <c r="BM105" s="154"/>
      <c r="BN105" s="154"/>
      <c r="BO105" s="154"/>
      <c r="BP105" s="154"/>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144"/>
      <c r="CW105" s="144"/>
      <c r="CX105" s="144"/>
      <c r="CY105" s="144"/>
      <c r="CZ105" s="144"/>
      <c r="DA105" s="144"/>
      <c r="DB105" s="144"/>
      <c r="DC105" s="144"/>
      <c r="DD105" s="144"/>
      <c r="DE105" s="144"/>
      <c r="DF105" s="144"/>
      <c r="DG105" s="144"/>
      <c r="DH105" s="144"/>
      <c r="DI105" s="144"/>
      <c r="DJ105" s="144"/>
      <c r="DK105" s="144"/>
      <c r="DL105" s="144"/>
      <c r="DM105" s="144"/>
      <c r="DN105" s="144"/>
      <c r="DO105" s="144"/>
      <c r="DP105" s="144"/>
      <c r="DQ105" s="144"/>
      <c r="DR105" s="144"/>
      <c r="DS105" s="144"/>
      <c r="DT105" s="144"/>
      <c r="DU105" s="144"/>
      <c r="DV105" s="144"/>
      <c r="DW105" s="144"/>
      <c r="DX105" s="144"/>
      <c r="DY105" s="144"/>
      <c r="DZ105" s="144"/>
      <c r="EA105" s="144"/>
    </row>
    <row r="106" spans="1:131" ht="11.25" customHeight="1" x14ac:dyDescent="0.2">
      <c r="A106" s="154"/>
      <c r="B106" s="154"/>
      <c r="C106" s="154"/>
      <c r="D106" s="154"/>
      <c r="E106" s="154"/>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154"/>
      <c r="BC106" s="154"/>
      <c r="BD106" s="154"/>
      <c r="BE106" s="154"/>
      <c r="BF106" s="154"/>
      <c r="BG106" s="154"/>
      <c r="BH106" s="154"/>
      <c r="BI106" s="154"/>
      <c r="BJ106" s="154"/>
      <c r="BK106" s="154"/>
      <c r="BL106" s="154"/>
      <c r="BM106" s="154"/>
      <c r="BN106" s="154"/>
      <c r="BO106" s="154"/>
      <c r="BP106" s="15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144"/>
      <c r="CW106" s="144"/>
      <c r="CX106" s="144"/>
      <c r="CY106" s="144"/>
      <c r="CZ106" s="144"/>
      <c r="DA106" s="144"/>
      <c r="DB106" s="144"/>
      <c r="DC106" s="144"/>
      <c r="DD106" s="144"/>
      <c r="DE106" s="144"/>
      <c r="DF106" s="144"/>
      <c r="DG106" s="144"/>
      <c r="DH106" s="144"/>
      <c r="DI106" s="144"/>
      <c r="DJ106" s="144"/>
      <c r="DK106" s="144"/>
      <c r="DL106" s="144"/>
      <c r="DM106" s="144"/>
      <c r="DN106" s="144"/>
      <c r="DO106" s="144"/>
      <c r="DP106" s="144"/>
      <c r="DQ106" s="144"/>
      <c r="DR106" s="144"/>
      <c r="DS106" s="144"/>
      <c r="DT106" s="144"/>
      <c r="DU106" s="144"/>
      <c r="DV106" s="144"/>
      <c r="DW106" s="144"/>
      <c r="DX106" s="144"/>
      <c r="DY106" s="144"/>
      <c r="DZ106" s="144"/>
      <c r="EA106" s="144"/>
    </row>
    <row r="107" spans="1:131" s="144" customFormat="1" ht="26.25" customHeight="1" thickBot="1" x14ac:dyDescent="0.25">
      <c r="A107" s="236" t="s">
        <v>410</v>
      </c>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6" t="s">
        <v>411</v>
      </c>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c r="DD107" s="235"/>
      <c r="DE107" s="235"/>
      <c r="DF107" s="235"/>
      <c r="DG107" s="235"/>
      <c r="DH107" s="235"/>
      <c r="DI107" s="235"/>
      <c r="DJ107" s="235"/>
      <c r="DK107" s="235"/>
      <c r="DL107" s="235"/>
      <c r="DM107" s="235"/>
      <c r="DN107" s="235"/>
      <c r="DO107" s="235"/>
      <c r="DP107" s="235"/>
      <c r="DQ107" s="235"/>
      <c r="DR107" s="235"/>
      <c r="DS107" s="235"/>
      <c r="DT107" s="235"/>
      <c r="DU107" s="235"/>
      <c r="DV107" s="235"/>
      <c r="DW107" s="235"/>
      <c r="DX107" s="235"/>
      <c r="DY107" s="235"/>
      <c r="DZ107" s="235"/>
    </row>
    <row r="108" spans="1:131" s="144" customFormat="1" ht="26.25" customHeight="1" x14ac:dyDescent="0.2">
      <c r="A108" s="933" t="s">
        <v>412</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413</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144" customFormat="1" ht="26.25" customHeight="1" x14ac:dyDescent="0.2">
      <c r="A109" s="886" t="s">
        <v>414</v>
      </c>
      <c r="B109" s="887"/>
      <c r="C109" s="887"/>
      <c r="D109" s="887"/>
      <c r="E109" s="887"/>
      <c r="F109" s="887"/>
      <c r="G109" s="887"/>
      <c r="H109" s="887"/>
      <c r="I109" s="887"/>
      <c r="J109" s="887"/>
      <c r="K109" s="887"/>
      <c r="L109" s="887"/>
      <c r="M109" s="887"/>
      <c r="N109" s="887"/>
      <c r="O109" s="887"/>
      <c r="P109" s="887"/>
      <c r="Q109" s="887"/>
      <c r="R109" s="887"/>
      <c r="S109" s="887"/>
      <c r="T109" s="887"/>
      <c r="U109" s="887"/>
      <c r="V109" s="887"/>
      <c r="W109" s="887"/>
      <c r="X109" s="887"/>
      <c r="Y109" s="887"/>
      <c r="Z109" s="888"/>
      <c r="AA109" s="889" t="s">
        <v>415</v>
      </c>
      <c r="AB109" s="887"/>
      <c r="AC109" s="887"/>
      <c r="AD109" s="887"/>
      <c r="AE109" s="888"/>
      <c r="AF109" s="889" t="s">
        <v>416</v>
      </c>
      <c r="AG109" s="887"/>
      <c r="AH109" s="887"/>
      <c r="AI109" s="887"/>
      <c r="AJ109" s="888"/>
      <c r="AK109" s="889" t="s">
        <v>298</v>
      </c>
      <c r="AL109" s="887"/>
      <c r="AM109" s="887"/>
      <c r="AN109" s="887"/>
      <c r="AO109" s="888"/>
      <c r="AP109" s="889" t="s">
        <v>417</v>
      </c>
      <c r="AQ109" s="887"/>
      <c r="AR109" s="887"/>
      <c r="AS109" s="887"/>
      <c r="AT109" s="920"/>
      <c r="AU109" s="886" t="s">
        <v>414</v>
      </c>
      <c r="AV109" s="887"/>
      <c r="AW109" s="887"/>
      <c r="AX109" s="887"/>
      <c r="AY109" s="887"/>
      <c r="AZ109" s="887"/>
      <c r="BA109" s="887"/>
      <c r="BB109" s="887"/>
      <c r="BC109" s="887"/>
      <c r="BD109" s="887"/>
      <c r="BE109" s="887"/>
      <c r="BF109" s="887"/>
      <c r="BG109" s="887"/>
      <c r="BH109" s="887"/>
      <c r="BI109" s="887"/>
      <c r="BJ109" s="887"/>
      <c r="BK109" s="887"/>
      <c r="BL109" s="887"/>
      <c r="BM109" s="887"/>
      <c r="BN109" s="887"/>
      <c r="BO109" s="887"/>
      <c r="BP109" s="888"/>
      <c r="BQ109" s="889" t="s">
        <v>415</v>
      </c>
      <c r="BR109" s="887"/>
      <c r="BS109" s="887"/>
      <c r="BT109" s="887"/>
      <c r="BU109" s="888"/>
      <c r="BV109" s="889" t="s">
        <v>416</v>
      </c>
      <c r="BW109" s="887"/>
      <c r="BX109" s="887"/>
      <c r="BY109" s="887"/>
      <c r="BZ109" s="888"/>
      <c r="CA109" s="889" t="s">
        <v>298</v>
      </c>
      <c r="CB109" s="887"/>
      <c r="CC109" s="887"/>
      <c r="CD109" s="887"/>
      <c r="CE109" s="888"/>
      <c r="CF109" s="927" t="s">
        <v>417</v>
      </c>
      <c r="CG109" s="927"/>
      <c r="CH109" s="927"/>
      <c r="CI109" s="927"/>
      <c r="CJ109" s="927"/>
      <c r="CK109" s="889" t="s">
        <v>418</v>
      </c>
      <c r="CL109" s="887"/>
      <c r="CM109" s="887"/>
      <c r="CN109" s="887"/>
      <c r="CO109" s="887"/>
      <c r="CP109" s="887"/>
      <c r="CQ109" s="887"/>
      <c r="CR109" s="887"/>
      <c r="CS109" s="887"/>
      <c r="CT109" s="887"/>
      <c r="CU109" s="887"/>
      <c r="CV109" s="887"/>
      <c r="CW109" s="887"/>
      <c r="CX109" s="887"/>
      <c r="CY109" s="887"/>
      <c r="CZ109" s="887"/>
      <c r="DA109" s="887"/>
      <c r="DB109" s="887"/>
      <c r="DC109" s="887"/>
      <c r="DD109" s="887"/>
      <c r="DE109" s="887"/>
      <c r="DF109" s="888"/>
      <c r="DG109" s="889" t="s">
        <v>415</v>
      </c>
      <c r="DH109" s="887"/>
      <c r="DI109" s="887"/>
      <c r="DJ109" s="887"/>
      <c r="DK109" s="888"/>
      <c r="DL109" s="889" t="s">
        <v>416</v>
      </c>
      <c r="DM109" s="887"/>
      <c r="DN109" s="887"/>
      <c r="DO109" s="887"/>
      <c r="DP109" s="888"/>
      <c r="DQ109" s="889" t="s">
        <v>298</v>
      </c>
      <c r="DR109" s="887"/>
      <c r="DS109" s="887"/>
      <c r="DT109" s="887"/>
      <c r="DU109" s="888"/>
      <c r="DV109" s="889" t="s">
        <v>417</v>
      </c>
      <c r="DW109" s="887"/>
      <c r="DX109" s="887"/>
      <c r="DY109" s="887"/>
      <c r="DZ109" s="920"/>
    </row>
    <row r="110" spans="1:131" s="144" customFormat="1" ht="26.25" customHeight="1" x14ac:dyDescent="0.2">
      <c r="A110" s="798" t="s">
        <v>419</v>
      </c>
      <c r="B110" s="799"/>
      <c r="C110" s="799"/>
      <c r="D110" s="799"/>
      <c r="E110" s="799"/>
      <c r="F110" s="799"/>
      <c r="G110" s="799"/>
      <c r="H110" s="799"/>
      <c r="I110" s="799"/>
      <c r="J110" s="799"/>
      <c r="K110" s="799"/>
      <c r="L110" s="799"/>
      <c r="M110" s="799"/>
      <c r="N110" s="799"/>
      <c r="O110" s="799"/>
      <c r="P110" s="799"/>
      <c r="Q110" s="799"/>
      <c r="R110" s="799"/>
      <c r="S110" s="799"/>
      <c r="T110" s="799"/>
      <c r="U110" s="799"/>
      <c r="V110" s="799"/>
      <c r="W110" s="799"/>
      <c r="X110" s="799"/>
      <c r="Y110" s="799"/>
      <c r="Z110" s="800"/>
      <c r="AA110" s="879">
        <v>537682</v>
      </c>
      <c r="AB110" s="880"/>
      <c r="AC110" s="880"/>
      <c r="AD110" s="880"/>
      <c r="AE110" s="881"/>
      <c r="AF110" s="882">
        <v>561154</v>
      </c>
      <c r="AG110" s="880"/>
      <c r="AH110" s="880"/>
      <c r="AI110" s="880"/>
      <c r="AJ110" s="881"/>
      <c r="AK110" s="882">
        <v>588095</v>
      </c>
      <c r="AL110" s="880"/>
      <c r="AM110" s="880"/>
      <c r="AN110" s="880"/>
      <c r="AO110" s="881"/>
      <c r="AP110" s="883">
        <v>18.7</v>
      </c>
      <c r="AQ110" s="884"/>
      <c r="AR110" s="884"/>
      <c r="AS110" s="884"/>
      <c r="AT110" s="885"/>
      <c r="AU110" s="921" t="s">
        <v>73</v>
      </c>
      <c r="AV110" s="922"/>
      <c r="AW110" s="922"/>
      <c r="AX110" s="922"/>
      <c r="AY110" s="922"/>
      <c r="AZ110" s="851" t="s">
        <v>420</v>
      </c>
      <c r="BA110" s="799"/>
      <c r="BB110" s="799"/>
      <c r="BC110" s="799"/>
      <c r="BD110" s="799"/>
      <c r="BE110" s="799"/>
      <c r="BF110" s="799"/>
      <c r="BG110" s="799"/>
      <c r="BH110" s="799"/>
      <c r="BI110" s="799"/>
      <c r="BJ110" s="799"/>
      <c r="BK110" s="799"/>
      <c r="BL110" s="799"/>
      <c r="BM110" s="799"/>
      <c r="BN110" s="799"/>
      <c r="BO110" s="799"/>
      <c r="BP110" s="800"/>
      <c r="BQ110" s="852">
        <v>7031222</v>
      </c>
      <c r="BR110" s="833"/>
      <c r="BS110" s="833"/>
      <c r="BT110" s="833"/>
      <c r="BU110" s="833"/>
      <c r="BV110" s="833">
        <v>6972369</v>
      </c>
      <c r="BW110" s="833"/>
      <c r="BX110" s="833"/>
      <c r="BY110" s="833"/>
      <c r="BZ110" s="833"/>
      <c r="CA110" s="833">
        <v>6953092</v>
      </c>
      <c r="CB110" s="833"/>
      <c r="CC110" s="833"/>
      <c r="CD110" s="833"/>
      <c r="CE110" s="833"/>
      <c r="CF110" s="857">
        <v>221.3</v>
      </c>
      <c r="CG110" s="858"/>
      <c r="CH110" s="858"/>
      <c r="CI110" s="858"/>
      <c r="CJ110" s="858"/>
      <c r="CK110" s="917" t="s">
        <v>421</v>
      </c>
      <c r="CL110" s="810"/>
      <c r="CM110" s="851" t="s">
        <v>422</v>
      </c>
      <c r="CN110" s="799"/>
      <c r="CO110" s="799"/>
      <c r="CP110" s="799"/>
      <c r="CQ110" s="799"/>
      <c r="CR110" s="799"/>
      <c r="CS110" s="799"/>
      <c r="CT110" s="799"/>
      <c r="CU110" s="799"/>
      <c r="CV110" s="799"/>
      <c r="CW110" s="799"/>
      <c r="CX110" s="799"/>
      <c r="CY110" s="799"/>
      <c r="CZ110" s="799"/>
      <c r="DA110" s="799"/>
      <c r="DB110" s="799"/>
      <c r="DC110" s="799"/>
      <c r="DD110" s="799"/>
      <c r="DE110" s="799"/>
      <c r="DF110" s="800"/>
      <c r="DG110" s="852" t="s">
        <v>126</v>
      </c>
      <c r="DH110" s="833"/>
      <c r="DI110" s="833"/>
      <c r="DJ110" s="833"/>
      <c r="DK110" s="833"/>
      <c r="DL110" s="833" t="s">
        <v>126</v>
      </c>
      <c r="DM110" s="833"/>
      <c r="DN110" s="833"/>
      <c r="DO110" s="833"/>
      <c r="DP110" s="833"/>
      <c r="DQ110" s="833" t="s">
        <v>126</v>
      </c>
      <c r="DR110" s="833"/>
      <c r="DS110" s="833"/>
      <c r="DT110" s="833"/>
      <c r="DU110" s="833"/>
      <c r="DV110" s="834" t="s">
        <v>126</v>
      </c>
      <c r="DW110" s="834"/>
      <c r="DX110" s="834"/>
      <c r="DY110" s="834"/>
      <c r="DZ110" s="835"/>
    </row>
    <row r="111" spans="1:131" s="144" customFormat="1" ht="26.25" customHeight="1" x14ac:dyDescent="0.2">
      <c r="A111" s="765" t="s">
        <v>423</v>
      </c>
      <c r="B111" s="766"/>
      <c r="C111" s="766"/>
      <c r="D111" s="766"/>
      <c r="E111" s="766"/>
      <c r="F111" s="766"/>
      <c r="G111" s="766"/>
      <c r="H111" s="766"/>
      <c r="I111" s="766"/>
      <c r="J111" s="766"/>
      <c r="K111" s="766"/>
      <c r="L111" s="766"/>
      <c r="M111" s="766"/>
      <c r="N111" s="766"/>
      <c r="O111" s="766"/>
      <c r="P111" s="766"/>
      <c r="Q111" s="766"/>
      <c r="R111" s="766"/>
      <c r="S111" s="766"/>
      <c r="T111" s="766"/>
      <c r="U111" s="766"/>
      <c r="V111" s="766"/>
      <c r="W111" s="766"/>
      <c r="X111" s="766"/>
      <c r="Y111" s="766"/>
      <c r="Z111" s="916"/>
      <c r="AA111" s="909" t="s">
        <v>126</v>
      </c>
      <c r="AB111" s="910"/>
      <c r="AC111" s="910"/>
      <c r="AD111" s="910"/>
      <c r="AE111" s="911"/>
      <c r="AF111" s="912" t="s">
        <v>126</v>
      </c>
      <c r="AG111" s="910"/>
      <c r="AH111" s="910"/>
      <c r="AI111" s="910"/>
      <c r="AJ111" s="911"/>
      <c r="AK111" s="912" t="s">
        <v>126</v>
      </c>
      <c r="AL111" s="910"/>
      <c r="AM111" s="910"/>
      <c r="AN111" s="910"/>
      <c r="AO111" s="911"/>
      <c r="AP111" s="913" t="s">
        <v>126</v>
      </c>
      <c r="AQ111" s="914"/>
      <c r="AR111" s="914"/>
      <c r="AS111" s="914"/>
      <c r="AT111" s="915"/>
      <c r="AU111" s="923"/>
      <c r="AV111" s="924"/>
      <c r="AW111" s="924"/>
      <c r="AX111" s="924"/>
      <c r="AY111" s="924"/>
      <c r="AZ111" s="806" t="s">
        <v>424</v>
      </c>
      <c r="BA111" s="743"/>
      <c r="BB111" s="743"/>
      <c r="BC111" s="743"/>
      <c r="BD111" s="743"/>
      <c r="BE111" s="743"/>
      <c r="BF111" s="743"/>
      <c r="BG111" s="743"/>
      <c r="BH111" s="743"/>
      <c r="BI111" s="743"/>
      <c r="BJ111" s="743"/>
      <c r="BK111" s="743"/>
      <c r="BL111" s="743"/>
      <c r="BM111" s="743"/>
      <c r="BN111" s="743"/>
      <c r="BO111" s="743"/>
      <c r="BP111" s="744"/>
      <c r="BQ111" s="807" t="s">
        <v>126</v>
      </c>
      <c r="BR111" s="808"/>
      <c r="BS111" s="808"/>
      <c r="BT111" s="808"/>
      <c r="BU111" s="808"/>
      <c r="BV111" s="808" t="s">
        <v>126</v>
      </c>
      <c r="BW111" s="808"/>
      <c r="BX111" s="808"/>
      <c r="BY111" s="808"/>
      <c r="BZ111" s="808"/>
      <c r="CA111" s="808" t="s">
        <v>126</v>
      </c>
      <c r="CB111" s="808"/>
      <c r="CC111" s="808"/>
      <c r="CD111" s="808"/>
      <c r="CE111" s="808"/>
      <c r="CF111" s="866" t="s">
        <v>126</v>
      </c>
      <c r="CG111" s="867"/>
      <c r="CH111" s="867"/>
      <c r="CI111" s="867"/>
      <c r="CJ111" s="867"/>
      <c r="CK111" s="918"/>
      <c r="CL111" s="812"/>
      <c r="CM111" s="806" t="s">
        <v>425</v>
      </c>
      <c r="CN111" s="743"/>
      <c r="CO111" s="743"/>
      <c r="CP111" s="743"/>
      <c r="CQ111" s="743"/>
      <c r="CR111" s="743"/>
      <c r="CS111" s="743"/>
      <c r="CT111" s="743"/>
      <c r="CU111" s="743"/>
      <c r="CV111" s="743"/>
      <c r="CW111" s="743"/>
      <c r="CX111" s="743"/>
      <c r="CY111" s="743"/>
      <c r="CZ111" s="743"/>
      <c r="DA111" s="743"/>
      <c r="DB111" s="743"/>
      <c r="DC111" s="743"/>
      <c r="DD111" s="743"/>
      <c r="DE111" s="743"/>
      <c r="DF111" s="744"/>
      <c r="DG111" s="807" t="s">
        <v>126</v>
      </c>
      <c r="DH111" s="808"/>
      <c r="DI111" s="808"/>
      <c r="DJ111" s="808"/>
      <c r="DK111" s="808"/>
      <c r="DL111" s="808" t="s">
        <v>126</v>
      </c>
      <c r="DM111" s="808"/>
      <c r="DN111" s="808"/>
      <c r="DO111" s="808"/>
      <c r="DP111" s="808"/>
      <c r="DQ111" s="808" t="s">
        <v>126</v>
      </c>
      <c r="DR111" s="808"/>
      <c r="DS111" s="808"/>
      <c r="DT111" s="808"/>
      <c r="DU111" s="808"/>
      <c r="DV111" s="785" t="s">
        <v>126</v>
      </c>
      <c r="DW111" s="785"/>
      <c r="DX111" s="785"/>
      <c r="DY111" s="785"/>
      <c r="DZ111" s="786"/>
    </row>
    <row r="112" spans="1:131" s="144" customFormat="1" ht="26.25" customHeight="1" x14ac:dyDescent="0.2">
      <c r="A112" s="903" t="s">
        <v>426</v>
      </c>
      <c r="B112" s="904"/>
      <c r="C112" s="743" t="s">
        <v>427</v>
      </c>
      <c r="D112" s="743"/>
      <c r="E112" s="743"/>
      <c r="F112" s="743"/>
      <c r="G112" s="743"/>
      <c r="H112" s="743"/>
      <c r="I112" s="743"/>
      <c r="J112" s="743"/>
      <c r="K112" s="743"/>
      <c r="L112" s="743"/>
      <c r="M112" s="743"/>
      <c r="N112" s="743"/>
      <c r="O112" s="743"/>
      <c r="P112" s="743"/>
      <c r="Q112" s="743"/>
      <c r="R112" s="743"/>
      <c r="S112" s="743"/>
      <c r="T112" s="743"/>
      <c r="U112" s="743"/>
      <c r="V112" s="743"/>
      <c r="W112" s="743"/>
      <c r="X112" s="743"/>
      <c r="Y112" s="743"/>
      <c r="Z112" s="744"/>
      <c r="AA112" s="770" t="s">
        <v>126</v>
      </c>
      <c r="AB112" s="771"/>
      <c r="AC112" s="771"/>
      <c r="AD112" s="771"/>
      <c r="AE112" s="772"/>
      <c r="AF112" s="773" t="s">
        <v>126</v>
      </c>
      <c r="AG112" s="771"/>
      <c r="AH112" s="771"/>
      <c r="AI112" s="771"/>
      <c r="AJ112" s="772"/>
      <c r="AK112" s="773" t="s">
        <v>126</v>
      </c>
      <c r="AL112" s="771"/>
      <c r="AM112" s="771"/>
      <c r="AN112" s="771"/>
      <c r="AO112" s="772"/>
      <c r="AP112" s="815" t="s">
        <v>126</v>
      </c>
      <c r="AQ112" s="816"/>
      <c r="AR112" s="816"/>
      <c r="AS112" s="816"/>
      <c r="AT112" s="817"/>
      <c r="AU112" s="923"/>
      <c r="AV112" s="924"/>
      <c r="AW112" s="924"/>
      <c r="AX112" s="924"/>
      <c r="AY112" s="924"/>
      <c r="AZ112" s="806" t="s">
        <v>428</v>
      </c>
      <c r="BA112" s="743"/>
      <c r="BB112" s="743"/>
      <c r="BC112" s="743"/>
      <c r="BD112" s="743"/>
      <c r="BE112" s="743"/>
      <c r="BF112" s="743"/>
      <c r="BG112" s="743"/>
      <c r="BH112" s="743"/>
      <c r="BI112" s="743"/>
      <c r="BJ112" s="743"/>
      <c r="BK112" s="743"/>
      <c r="BL112" s="743"/>
      <c r="BM112" s="743"/>
      <c r="BN112" s="743"/>
      <c r="BO112" s="743"/>
      <c r="BP112" s="744"/>
      <c r="BQ112" s="807">
        <v>4332151</v>
      </c>
      <c r="BR112" s="808"/>
      <c r="BS112" s="808"/>
      <c r="BT112" s="808"/>
      <c r="BU112" s="808"/>
      <c r="BV112" s="808">
        <v>4111828</v>
      </c>
      <c r="BW112" s="808"/>
      <c r="BX112" s="808"/>
      <c r="BY112" s="808"/>
      <c r="BZ112" s="808"/>
      <c r="CA112" s="808">
        <v>3920803</v>
      </c>
      <c r="CB112" s="808"/>
      <c r="CC112" s="808"/>
      <c r="CD112" s="808"/>
      <c r="CE112" s="808"/>
      <c r="CF112" s="866">
        <v>124.8</v>
      </c>
      <c r="CG112" s="867"/>
      <c r="CH112" s="867"/>
      <c r="CI112" s="867"/>
      <c r="CJ112" s="867"/>
      <c r="CK112" s="918"/>
      <c r="CL112" s="812"/>
      <c r="CM112" s="806" t="s">
        <v>429</v>
      </c>
      <c r="CN112" s="743"/>
      <c r="CO112" s="743"/>
      <c r="CP112" s="743"/>
      <c r="CQ112" s="743"/>
      <c r="CR112" s="743"/>
      <c r="CS112" s="743"/>
      <c r="CT112" s="743"/>
      <c r="CU112" s="743"/>
      <c r="CV112" s="743"/>
      <c r="CW112" s="743"/>
      <c r="CX112" s="743"/>
      <c r="CY112" s="743"/>
      <c r="CZ112" s="743"/>
      <c r="DA112" s="743"/>
      <c r="DB112" s="743"/>
      <c r="DC112" s="743"/>
      <c r="DD112" s="743"/>
      <c r="DE112" s="743"/>
      <c r="DF112" s="744"/>
      <c r="DG112" s="807" t="s">
        <v>126</v>
      </c>
      <c r="DH112" s="808"/>
      <c r="DI112" s="808"/>
      <c r="DJ112" s="808"/>
      <c r="DK112" s="808"/>
      <c r="DL112" s="808" t="s">
        <v>126</v>
      </c>
      <c r="DM112" s="808"/>
      <c r="DN112" s="808"/>
      <c r="DO112" s="808"/>
      <c r="DP112" s="808"/>
      <c r="DQ112" s="808" t="s">
        <v>126</v>
      </c>
      <c r="DR112" s="808"/>
      <c r="DS112" s="808"/>
      <c r="DT112" s="808"/>
      <c r="DU112" s="808"/>
      <c r="DV112" s="785" t="s">
        <v>126</v>
      </c>
      <c r="DW112" s="785"/>
      <c r="DX112" s="785"/>
      <c r="DY112" s="785"/>
      <c r="DZ112" s="786"/>
    </row>
    <row r="113" spans="1:130" s="144" customFormat="1" ht="26.25" customHeight="1" x14ac:dyDescent="0.2">
      <c r="A113" s="905"/>
      <c r="B113" s="906"/>
      <c r="C113" s="743" t="s">
        <v>430</v>
      </c>
      <c r="D113" s="743"/>
      <c r="E113" s="743"/>
      <c r="F113" s="743"/>
      <c r="G113" s="743"/>
      <c r="H113" s="743"/>
      <c r="I113" s="743"/>
      <c r="J113" s="743"/>
      <c r="K113" s="743"/>
      <c r="L113" s="743"/>
      <c r="M113" s="743"/>
      <c r="N113" s="743"/>
      <c r="O113" s="743"/>
      <c r="P113" s="743"/>
      <c r="Q113" s="743"/>
      <c r="R113" s="743"/>
      <c r="S113" s="743"/>
      <c r="T113" s="743"/>
      <c r="U113" s="743"/>
      <c r="V113" s="743"/>
      <c r="W113" s="743"/>
      <c r="X113" s="743"/>
      <c r="Y113" s="743"/>
      <c r="Z113" s="744"/>
      <c r="AA113" s="909">
        <v>336184</v>
      </c>
      <c r="AB113" s="910"/>
      <c r="AC113" s="910"/>
      <c r="AD113" s="910"/>
      <c r="AE113" s="911"/>
      <c r="AF113" s="912">
        <v>335461</v>
      </c>
      <c r="AG113" s="910"/>
      <c r="AH113" s="910"/>
      <c r="AI113" s="910"/>
      <c r="AJ113" s="911"/>
      <c r="AK113" s="912">
        <v>355443</v>
      </c>
      <c r="AL113" s="910"/>
      <c r="AM113" s="910"/>
      <c r="AN113" s="910"/>
      <c r="AO113" s="911"/>
      <c r="AP113" s="913">
        <v>11.3</v>
      </c>
      <c r="AQ113" s="914"/>
      <c r="AR113" s="914"/>
      <c r="AS113" s="914"/>
      <c r="AT113" s="915"/>
      <c r="AU113" s="923"/>
      <c r="AV113" s="924"/>
      <c r="AW113" s="924"/>
      <c r="AX113" s="924"/>
      <c r="AY113" s="924"/>
      <c r="AZ113" s="806" t="s">
        <v>431</v>
      </c>
      <c r="BA113" s="743"/>
      <c r="BB113" s="743"/>
      <c r="BC113" s="743"/>
      <c r="BD113" s="743"/>
      <c r="BE113" s="743"/>
      <c r="BF113" s="743"/>
      <c r="BG113" s="743"/>
      <c r="BH113" s="743"/>
      <c r="BI113" s="743"/>
      <c r="BJ113" s="743"/>
      <c r="BK113" s="743"/>
      <c r="BL113" s="743"/>
      <c r="BM113" s="743"/>
      <c r="BN113" s="743"/>
      <c r="BO113" s="743"/>
      <c r="BP113" s="744"/>
      <c r="BQ113" s="807">
        <v>131437</v>
      </c>
      <c r="BR113" s="808"/>
      <c r="BS113" s="808"/>
      <c r="BT113" s="808"/>
      <c r="BU113" s="808"/>
      <c r="BV113" s="808">
        <v>59171</v>
      </c>
      <c r="BW113" s="808"/>
      <c r="BX113" s="808"/>
      <c r="BY113" s="808"/>
      <c r="BZ113" s="808"/>
      <c r="CA113" s="808">
        <v>14045</v>
      </c>
      <c r="CB113" s="808"/>
      <c r="CC113" s="808"/>
      <c r="CD113" s="808"/>
      <c r="CE113" s="808"/>
      <c r="CF113" s="866">
        <v>0.4</v>
      </c>
      <c r="CG113" s="867"/>
      <c r="CH113" s="867"/>
      <c r="CI113" s="867"/>
      <c r="CJ113" s="867"/>
      <c r="CK113" s="918"/>
      <c r="CL113" s="812"/>
      <c r="CM113" s="806" t="s">
        <v>432</v>
      </c>
      <c r="CN113" s="743"/>
      <c r="CO113" s="743"/>
      <c r="CP113" s="743"/>
      <c r="CQ113" s="743"/>
      <c r="CR113" s="743"/>
      <c r="CS113" s="743"/>
      <c r="CT113" s="743"/>
      <c r="CU113" s="743"/>
      <c r="CV113" s="743"/>
      <c r="CW113" s="743"/>
      <c r="CX113" s="743"/>
      <c r="CY113" s="743"/>
      <c r="CZ113" s="743"/>
      <c r="DA113" s="743"/>
      <c r="DB113" s="743"/>
      <c r="DC113" s="743"/>
      <c r="DD113" s="743"/>
      <c r="DE113" s="743"/>
      <c r="DF113" s="744"/>
      <c r="DG113" s="770" t="s">
        <v>126</v>
      </c>
      <c r="DH113" s="771"/>
      <c r="DI113" s="771"/>
      <c r="DJ113" s="771"/>
      <c r="DK113" s="772"/>
      <c r="DL113" s="773" t="s">
        <v>126</v>
      </c>
      <c r="DM113" s="771"/>
      <c r="DN113" s="771"/>
      <c r="DO113" s="771"/>
      <c r="DP113" s="772"/>
      <c r="DQ113" s="773" t="s">
        <v>126</v>
      </c>
      <c r="DR113" s="771"/>
      <c r="DS113" s="771"/>
      <c r="DT113" s="771"/>
      <c r="DU113" s="772"/>
      <c r="DV113" s="815" t="s">
        <v>126</v>
      </c>
      <c r="DW113" s="816"/>
      <c r="DX113" s="816"/>
      <c r="DY113" s="816"/>
      <c r="DZ113" s="817"/>
    </row>
    <row r="114" spans="1:130" s="144" customFormat="1" ht="26.25" customHeight="1" x14ac:dyDescent="0.2">
      <c r="A114" s="905"/>
      <c r="B114" s="906"/>
      <c r="C114" s="743" t="s">
        <v>433</v>
      </c>
      <c r="D114" s="743"/>
      <c r="E114" s="743"/>
      <c r="F114" s="743"/>
      <c r="G114" s="743"/>
      <c r="H114" s="743"/>
      <c r="I114" s="743"/>
      <c r="J114" s="743"/>
      <c r="K114" s="743"/>
      <c r="L114" s="743"/>
      <c r="M114" s="743"/>
      <c r="N114" s="743"/>
      <c r="O114" s="743"/>
      <c r="P114" s="743"/>
      <c r="Q114" s="743"/>
      <c r="R114" s="743"/>
      <c r="S114" s="743"/>
      <c r="T114" s="743"/>
      <c r="U114" s="743"/>
      <c r="V114" s="743"/>
      <c r="W114" s="743"/>
      <c r="X114" s="743"/>
      <c r="Y114" s="743"/>
      <c r="Z114" s="744"/>
      <c r="AA114" s="770">
        <v>78648</v>
      </c>
      <c r="AB114" s="771"/>
      <c r="AC114" s="771"/>
      <c r="AD114" s="771"/>
      <c r="AE114" s="772"/>
      <c r="AF114" s="773">
        <v>73955</v>
      </c>
      <c r="AG114" s="771"/>
      <c r="AH114" s="771"/>
      <c r="AI114" s="771"/>
      <c r="AJ114" s="772"/>
      <c r="AK114" s="773">
        <v>45822</v>
      </c>
      <c r="AL114" s="771"/>
      <c r="AM114" s="771"/>
      <c r="AN114" s="771"/>
      <c r="AO114" s="772"/>
      <c r="AP114" s="815">
        <v>1.5</v>
      </c>
      <c r="AQ114" s="816"/>
      <c r="AR114" s="816"/>
      <c r="AS114" s="816"/>
      <c r="AT114" s="817"/>
      <c r="AU114" s="923"/>
      <c r="AV114" s="924"/>
      <c r="AW114" s="924"/>
      <c r="AX114" s="924"/>
      <c r="AY114" s="924"/>
      <c r="AZ114" s="806" t="s">
        <v>434</v>
      </c>
      <c r="BA114" s="743"/>
      <c r="BB114" s="743"/>
      <c r="BC114" s="743"/>
      <c r="BD114" s="743"/>
      <c r="BE114" s="743"/>
      <c r="BF114" s="743"/>
      <c r="BG114" s="743"/>
      <c r="BH114" s="743"/>
      <c r="BI114" s="743"/>
      <c r="BJ114" s="743"/>
      <c r="BK114" s="743"/>
      <c r="BL114" s="743"/>
      <c r="BM114" s="743"/>
      <c r="BN114" s="743"/>
      <c r="BO114" s="743"/>
      <c r="BP114" s="744"/>
      <c r="BQ114" s="807">
        <v>855987</v>
      </c>
      <c r="BR114" s="808"/>
      <c r="BS114" s="808"/>
      <c r="BT114" s="808"/>
      <c r="BU114" s="808"/>
      <c r="BV114" s="808">
        <v>817642</v>
      </c>
      <c r="BW114" s="808"/>
      <c r="BX114" s="808"/>
      <c r="BY114" s="808"/>
      <c r="BZ114" s="808"/>
      <c r="CA114" s="808">
        <v>855347</v>
      </c>
      <c r="CB114" s="808"/>
      <c r="CC114" s="808"/>
      <c r="CD114" s="808"/>
      <c r="CE114" s="808"/>
      <c r="CF114" s="866">
        <v>27.2</v>
      </c>
      <c r="CG114" s="867"/>
      <c r="CH114" s="867"/>
      <c r="CI114" s="867"/>
      <c r="CJ114" s="867"/>
      <c r="CK114" s="918"/>
      <c r="CL114" s="812"/>
      <c r="CM114" s="806" t="s">
        <v>435</v>
      </c>
      <c r="CN114" s="743"/>
      <c r="CO114" s="743"/>
      <c r="CP114" s="743"/>
      <c r="CQ114" s="743"/>
      <c r="CR114" s="743"/>
      <c r="CS114" s="743"/>
      <c r="CT114" s="743"/>
      <c r="CU114" s="743"/>
      <c r="CV114" s="743"/>
      <c r="CW114" s="743"/>
      <c r="CX114" s="743"/>
      <c r="CY114" s="743"/>
      <c r="CZ114" s="743"/>
      <c r="DA114" s="743"/>
      <c r="DB114" s="743"/>
      <c r="DC114" s="743"/>
      <c r="DD114" s="743"/>
      <c r="DE114" s="743"/>
      <c r="DF114" s="744"/>
      <c r="DG114" s="770" t="s">
        <v>126</v>
      </c>
      <c r="DH114" s="771"/>
      <c r="DI114" s="771"/>
      <c r="DJ114" s="771"/>
      <c r="DK114" s="772"/>
      <c r="DL114" s="773" t="s">
        <v>126</v>
      </c>
      <c r="DM114" s="771"/>
      <c r="DN114" s="771"/>
      <c r="DO114" s="771"/>
      <c r="DP114" s="772"/>
      <c r="DQ114" s="773" t="s">
        <v>126</v>
      </c>
      <c r="DR114" s="771"/>
      <c r="DS114" s="771"/>
      <c r="DT114" s="771"/>
      <c r="DU114" s="772"/>
      <c r="DV114" s="815" t="s">
        <v>126</v>
      </c>
      <c r="DW114" s="816"/>
      <c r="DX114" s="816"/>
      <c r="DY114" s="816"/>
      <c r="DZ114" s="817"/>
    </row>
    <row r="115" spans="1:130" s="144" customFormat="1" ht="26.25" customHeight="1" x14ac:dyDescent="0.2">
      <c r="A115" s="905"/>
      <c r="B115" s="906"/>
      <c r="C115" s="743" t="s">
        <v>436</v>
      </c>
      <c r="D115" s="743"/>
      <c r="E115" s="743"/>
      <c r="F115" s="743"/>
      <c r="G115" s="743"/>
      <c r="H115" s="743"/>
      <c r="I115" s="743"/>
      <c r="J115" s="743"/>
      <c r="K115" s="743"/>
      <c r="L115" s="743"/>
      <c r="M115" s="743"/>
      <c r="N115" s="743"/>
      <c r="O115" s="743"/>
      <c r="P115" s="743"/>
      <c r="Q115" s="743"/>
      <c r="R115" s="743"/>
      <c r="S115" s="743"/>
      <c r="T115" s="743"/>
      <c r="U115" s="743"/>
      <c r="V115" s="743"/>
      <c r="W115" s="743"/>
      <c r="X115" s="743"/>
      <c r="Y115" s="743"/>
      <c r="Z115" s="744"/>
      <c r="AA115" s="909" t="s">
        <v>126</v>
      </c>
      <c r="AB115" s="910"/>
      <c r="AC115" s="910"/>
      <c r="AD115" s="910"/>
      <c r="AE115" s="911"/>
      <c r="AF115" s="912" t="s">
        <v>126</v>
      </c>
      <c r="AG115" s="910"/>
      <c r="AH115" s="910"/>
      <c r="AI115" s="910"/>
      <c r="AJ115" s="911"/>
      <c r="AK115" s="912" t="s">
        <v>126</v>
      </c>
      <c r="AL115" s="910"/>
      <c r="AM115" s="910"/>
      <c r="AN115" s="910"/>
      <c r="AO115" s="911"/>
      <c r="AP115" s="913" t="s">
        <v>126</v>
      </c>
      <c r="AQ115" s="914"/>
      <c r="AR115" s="914"/>
      <c r="AS115" s="914"/>
      <c r="AT115" s="915"/>
      <c r="AU115" s="923"/>
      <c r="AV115" s="924"/>
      <c r="AW115" s="924"/>
      <c r="AX115" s="924"/>
      <c r="AY115" s="924"/>
      <c r="AZ115" s="806" t="s">
        <v>437</v>
      </c>
      <c r="BA115" s="743"/>
      <c r="BB115" s="743"/>
      <c r="BC115" s="743"/>
      <c r="BD115" s="743"/>
      <c r="BE115" s="743"/>
      <c r="BF115" s="743"/>
      <c r="BG115" s="743"/>
      <c r="BH115" s="743"/>
      <c r="BI115" s="743"/>
      <c r="BJ115" s="743"/>
      <c r="BK115" s="743"/>
      <c r="BL115" s="743"/>
      <c r="BM115" s="743"/>
      <c r="BN115" s="743"/>
      <c r="BO115" s="743"/>
      <c r="BP115" s="744"/>
      <c r="BQ115" s="807" t="s">
        <v>126</v>
      </c>
      <c r="BR115" s="808"/>
      <c r="BS115" s="808"/>
      <c r="BT115" s="808"/>
      <c r="BU115" s="808"/>
      <c r="BV115" s="808" t="s">
        <v>126</v>
      </c>
      <c r="BW115" s="808"/>
      <c r="BX115" s="808"/>
      <c r="BY115" s="808"/>
      <c r="BZ115" s="808"/>
      <c r="CA115" s="808" t="s">
        <v>126</v>
      </c>
      <c r="CB115" s="808"/>
      <c r="CC115" s="808"/>
      <c r="CD115" s="808"/>
      <c r="CE115" s="808"/>
      <c r="CF115" s="866" t="s">
        <v>126</v>
      </c>
      <c r="CG115" s="867"/>
      <c r="CH115" s="867"/>
      <c r="CI115" s="867"/>
      <c r="CJ115" s="867"/>
      <c r="CK115" s="918"/>
      <c r="CL115" s="812"/>
      <c r="CM115" s="806" t="s">
        <v>438</v>
      </c>
      <c r="CN115" s="743"/>
      <c r="CO115" s="743"/>
      <c r="CP115" s="743"/>
      <c r="CQ115" s="743"/>
      <c r="CR115" s="743"/>
      <c r="CS115" s="743"/>
      <c r="CT115" s="743"/>
      <c r="CU115" s="743"/>
      <c r="CV115" s="743"/>
      <c r="CW115" s="743"/>
      <c r="CX115" s="743"/>
      <c r="CY115" s="743"/>
      <c r="CZ115" s="743"/>
      <c r="DA115" s="743"/>
      <c r="DB115" s="743"/>
      <c r="DC115" s="743"/>
      <c r="DD115" s="743"/>
      <c r="DE115" s="743"/>
      <c r="DF115" s="744"/>
      <c r="DG115" s="770" t="s">
        <v>126</v>
      </c>
      <c r="DH115" s="771"/>
      <c r="DI115" s="771"/>
      <c r="DJ115" s="771"/>
      <c r="DK115" s="772"/>
      <c r="DL115" s="773" t="s">
        <v>126</v>
      </c>
      <c r="DM115" s="771"/>
      <c r="DN115" s="771"/>
      <c r="DO115" s="771"/>
      <c r="DP115" s="772"/>
      <c r="DQ115" s="773" t="s">
        <v>126</v>
      </c>
      <c r="DR115" s="771"/>
      <c r="DS115" s="771"/>
      <c r="DT115" s="771"/>
      <c r="DU115" s="772"/>
      <c r="DV115" s="815" t="s">
        <v>126</v>
      </c>
      <c r="DW115" s="816"/>
      <c r="DX115" s="816"/>
      <c r="DY115" s="816"/>
      <c r="DZ115" s="817"/>
    </row>
    <row r="116" spans="1:130" s="144" customFormat="1" ht="26.25" customHeight="1" x14ac:dyDescent="0.2">
      <c r="A116" s="907"/>
      <c r="B116" s="908"/>
      <c r="C116" s="830" t="s">
        <v>439</v>
      </c>
      <c r="D116" s="830"/>
      <c r="E116" s="830"/>
      <c r="F116" s="830"/>
      <c r="G116" s="830"/>
      <c r="H116" s="830"/>
      <c r="I116" s="830"/>
      <c r="J116" s="830"/>
      <c r="K116" s="830"/>
      <c r="L116" s="830"/>
      <c r="M116" s="830"/>
      <c r="N116" s="830"/>
      <c r="O116" s="830"/>
      <c r="P116" s="830"/>
      <c r="Q116" s="830"/>
      <c r="R116" s="830"/>
      <c r="S116" s="830"/>
      <c r="T116" s="830"/>
      <c r="U116" s="830"/>
      <c r="V116" s="830"/>
      <c r="W116" s="830"/>
      <c r="X116" s="830"/>
      <c r="Y116" s="830"/>
      <c r="Z116" s="831"/>
      <c r="AA116" s="770" t="s">
        <v>126</v>
      </c>
      <c r="AB116" s="771"/>
      <c r="AC116" s="771"/>
      <c r="AD116" s="771"/>
      <c r="AE116" s="772"/>
      <c r="AF116" s="773" t="s">
        <v>126</v>
      </c>
      <c r="AG116" s="771"/>
      <c r="AH116" s="771"/>
      <c r="AI116" s="771"/>
      <c r="AJ116" s="772"/>
      <c r="AK116" s="773" t="s">
        <v>126</v>
      </c>
      <c r="AL116" s="771"/>
      <c r="AM116" s="771"/>
      <c r="AN116" s="771"/>
      <c r="AO116" s="772"/>
      <c r="AP116" s="815" t="s">
        <v>126</v>
      </c>
      <c r="AQ116" s="816"/>
      <c r="AR116" s="816"/>
      <c r="AS116" s="816"/>
      <c r="AT116" s="817"/>
      <c r="AU116" s="923"/>
      <c r="AV116" s="924"/>
      <c r="AW116" s="924"/>
      <c r="AX116" s="924"/>
      <c r="AY116" s="924"/>
      <c r="AZ116" s="900" t="s">
        <v>440</v>
      </c>
      <c r="BA116" s="901"/>
      <c r="BB116" s="901"/>
      <c r="BC116" s="901"/>
      <c r="BD116" s="901"/>
      <c r="BE116" s="901"/>
      <c r="BF116" s="901"/>
      <c r="BG116" s="901"/>
      <c r="BH116" s="901"/>
      <c r="BI116" s="901"/>
      <c r="BJ116" s="901"/>
      <c r="BK116" s="901"/>
      <c r="BL116" s="901"/>
      <c r="BM116" s="901"/>
      <c r="BN116" s="901"/>
      <c r="BO116" s="901"/>
      <c r="BP116" s="902"/>
      <c r="BQ116" s="807" t="s">
        <v>126</v>
      </c>
      <c r="BR116" s="808"/>
      <c r="BS116" s="808"/>
      <c r="BT116" s="808"/>
      <c r="BU116" s="808"/>
      <c r="BV116" s="808" t="s">
        <v>126</v>
      </c>
      <c r="BW116" s="808"/>
      <c r="BX116" s="808"/>
      <c r="BY116" s="808"/>
      <c r="BZ116" s="808"/>
      <c r="CA116" s="808" t="s">
        <v>126</v>
      </c>
      <c r="CB116" s="808"/>
      <c r="CC116" s="808"/>
      <c r="CD116" s="808"/>
      <c r="CE116" s="808"/>
      <c r="CF116" s="866" t="s">
        <v>126</v>
      </c>
      <c r="CG116" s="867"/>
      <c r="CH116" s="867"/>
      <c r="CI116" s="867"/>
      <c r="CJ116" s="867"/>
      <c r="CK116" s="918"/>
      <c r="CL116" s="812"/>
      <c r="CM116" s="806" t="s">
        <v>441</v>
      </c>
      <c r="CN116" s="743"/>
      <c r="CO116" s="743"/>
      <c r="CP116" s="743"/>
      <c r="CQ116" s="743"/>
      <c r="CR116" s="743"/>
      <c r="CS116" s="743"/>
      <c r="CT116" s="743"/>
      <c r="CU116" s="743"/>
      <c r="CV116" s="743"/>
      <c r="CW116" s="743"/>
      <c r="CX116" s="743"/>
      <c r="CY116" s="743"/>
      <c r="CZ116" s="743"/>
      <c r="DA116" s="743"/>
      <c r="DB116" s="743"/>
      <c r="DC116" s="743"/>
      <c r="DD116" s="743"/>
      <c r="DE116" s="743"/>
      <c r="DF116" s="744"/>
      <c r="DG116" s="770" t="s">
        <v>126</v>
      </c>
      <c r="DH116" s="771"/>
      <c r="DI116" s="771"/>
      <c r="DJ116" s="771"/>
      <c r="DK116" s="772"/>
      <c r="DL116" s="773" t="s">
        <v>126</v>
      </c>
      <c r="DM116" s="771"/>
      <c r="DN116" s="771"/>
      <c r="DO116" s="771"/>
      <c r="DP116" s="772"/>
      <c r="DQ116" s="773" t="s">
        <v>126</v>
      </c>
      <c r="DR116" s="771"/>
      <c r="DS116" s="771"/>
      <c r="DT116" s="771"/>
      <c r="DU116" s="772"/>
      <c r="DV116" s="815" t="s">
        <v>126</v>
      </c>
      <c r="DW116" s="816"/>
      <c r="DX116" s="816"/>
      <c r="DY116" s="816"/>
      <c r="DZ116" s="817"/>
    </row>
    <row r="117" spans="1:130" s="144" customFormat="1" ht="26.25" customHeight="1" x14ac:dyDescent="0.2">
      <c r="A117" s="886" t="s">
        <v>181</v>
      </c>
      <c r="B117" s="887"/>
      <c r="C117" s="887"/>
      <c r="D117" s="887"/>
      <c r="E117" s="887"/>
      <c r="F117" s="887"/>
      <c r="G117" s="887"/>
      <c r="H117" s="887"/>
      <c r="I117" s="887"/>
      <c r="J117" s="887"/>
      <c r="K117" s="887"/>
      <c r="L117" s="887"/>
      <c r="M117" s="887"/>
      <c r="N117" s="887"/>
      <c r="O117" s="887"/>
      <c r="P117" s="887"/>
      <c r="Q117" s="887"/>
      <c r="R117" s="887"/>
      <c r="S117" s="887"/>
      <c r="T117" s="887"/>
      <c r="U117" s="887"/>
      <c r="V117" s="887"/>
      <c r="W117" s="887"/>
      <c r="X117" s="887"/>
      <c r="Y117" s="868" t="s">
        <v>442</v>
      </c>
      <c r="Z117" s="888"/>
      <c r="AA117" s="893">
        <v>952514</v>
      </c>
      <c r="AB117" s="894"/>
      <c r="AC117" s="894"/>
      <c r="AD117" s="894"/>
      <c r="AE117" s="895"/>
      <c r="AF117" s="896">
        <v>970570</v>
      </c>
      <c r="AG117" s="894"/>
      <c r="AH117" s="894"/>
      <c r="AI117" s="894"/>
      <c r="AJ117" s="895"/>
      <c r="AK117" s="896">
        <v>989360</v>
      </c>
      <c r="AL117" s="894"/>
      <c r="AM117" s="894"/>
      <c r="AN117" s="894"/>
      <c r="AO117" s="895"/>
      <c r="AP117" s="897"/>
      <c r="AQ117" s="898"/>
      <c r="AR117" s="898"/>
      <c r="AS117" s="898"/>
      <c r="AT117" s="899"/>
      <c r="AU117" s="923"/>
      <c r="AV117" s="924"/>
      <c r="AW117" s="924"/>
      <c r="AX117" s="924"/>
      <c r="AY117" s="924"/>
      <c r="AZ117" s="854" t="s">
        <v>443</v>
      </c>
      <c r="BA117" s="855"/>
      <c r="BB117" s="855"/>
      <c r="BC117" s="855"/>
      <c r="BD117" s="855"/>
      <c r="BE117" s="855"/>
      <c r="BF117" s="855"/>
      <c r="BG117" s="855"/>
      <c r="BH117" s="855"/>
      <c r="BI117" s="855"/>
      <c r="BJ117" s="855"/>
      <c r="BK117" s="855"/>
      <c r="BL117" s="855"/>
      <c r="BM117" s="855"/>
      <c r="BN117" s="855"/>
      <c r="BO117" s="855"/>
      <c r="BP117" s="856"/>
      <c r="BQ117" s="807" t="s">
        <v>126</v>
      </c>
      <c r="BR117" s="808"/>
      <c r="BS117" s="808"/>
      <c r="BT117" s="808"/>
      <c r="BU117" s="808"/>
      <c r="BV117" s="808" t="s">
        <v>126</v>
      </c>
      <c r="BW117" s="808"/>
      <c r="BX117" s="808"/>
      <c r="BY117" s="808"/>
      <c r="BZ117" s="808"/>
      <c r="CA117" s="808" t="s">
        <v>126</v>
      </c>
      <c r="CB117" s="808"/>
      <c r="CC117" s="808"/>
      <c r="CD117" s="808"/>
      <c r="CE117" s="808"/>
      <c r="CF117" s="866" t="s">
        <v>126</v>
      </c>
      <c r="CG117" s="867"/>
      <c r="CH117" s="867"/>
      <c r="CI117" s="867"/>
      <c r="CJ117" s="867"/>
      <c r="CK117" s="918"/>
      <c r="CL117" s="812"/>
      <c r="CM117" s="806" t="s">
        <v>444</v>
      </c>
      <c r="CN117" s="743"/>
      <c r="CO117" s="743"/>
      <c r="CP117" s="743"/>
      <c r="CQ117" s="743"/>
      <c r="CR117" s="743"/>
      <c r="CS117" s="743"/>
      <c r="CT117" s="743"/>
      <c r="CU117" s="743"/>
      <c r="CV117" s="743"/>
      <c r="CW117" s="743"/>
      <c r="CX117" s="743"/>
      <c r="CY117" s="743"/>
      <c r="CZ117" s="743"/>
      <c r="DA117" s="743"/>
      <c r="DB117" s="743"/>
      <c r="DC117" s="743"/>
      <c r="DD117" s="743"/>
      <c r="DE117" s="743"/>
      <c r="DF117" s="744"/>
      <c r="DG117" s="770" t="s">
        <v>126</v>
      </c>
      <c r="DH117" s="771"/>
      <c r="DI117" s="771"/>
      <c r="DJ117" s="771"/>
      <c r="DK117" s="772"/>
      <c r="DL117" s="773" t="s">
        <v>126</v>
      </c>
      <c r="DM117" s="771"/>
      <c r="DN117" s="771"/>
      <c r="DO117" s="771"/>
      <c r="DP117" s="772"/>
      <c r="DQ117" s="773" t="s">
        <v>126</v>
      </c>
      <c r="DR117" s="771"/>
      <c r="DS117" s="771"/>
      <c r="DT117" s="771"/>
      <c r="DU117" s="772"/>
      <c r="DV117" s="815" t="s">
        <v>126</v>
      </c>
      <c r="DW117" s="816"/>
      <c r="DX117" s="816"/>
      <c r="DY117" s="816"/>
      <c r="DZ117" s="817"/>
    </row>
    <row r="118" spans="1:130" s="144" customFormat="1" ht="26.25" customHeight="1" x14ac:dyDescent="0.2">
      <c r="A118" s="886" t="s">
        <v>418</v>
      </c>
      <c r="B118" s="887"/>
      <c r="C118" s="887"/>
      <c r="D118" s="887"/>
      <c r="E118" s="887"/>
      <c r="F118" s="887"/>
      <c r="G118" s="887"/>
      <c r="H118" s="887"/>
      <c r="I118" s="887"/>
      <c r="J118" s="887"/>
      <c r="K118" s="887"/>
      <c r="L118" s="887"/>
      <c r="M118" s="887"/>
      <c r="N118" s="887"/>
      <c r="O118" s="887"/>
      <c r="P118" s="887"/>
      <c r="Q118" s="887"/>
      <c r="R118" s="887"/>
      <c r="S118" s="887"/>
      <c r="T118" s="887"/>
      <c r="U118" s="887"/>
      <c r="V118" s="887"/>
      <c r="W118" s="887"/>
      <c r="X118" s="887"/>
      <c r="Y118" s="887"/>
      <c r="Z118" s="888"/>
      <c r="AA118" s="889" t="s">
        <v>415</v>
      </c>
      <c r="AB118" s="887"/>
      <c r="AC118" s="887"/>
      <c r="AD118" s="887"/>
      <c r="AE118" s="888"/>
      <c r="AF118" s="889" t="s">
        <v>416</v>
      </c>
      <c r="AG118" s="887"/>
      <c r="AH118" s="887"/>
      <c r="AI118" s="887"/>
      <c r="AJ118" s="888"/>
      <c r="AK118" s="889" t="s">
        <v>298</v>
      </c>
      <c r="AL118" s="887"/>
      <c r="AM118" s="887"/>
      <c r="AN118" s="887"/>
      <c r="AO118" s="888"/>
      <c r="AP118" s="890" t="s">
        <v>417</v>
      </c>
      <c r="AQ118" s="891"/>
      <c r="AR118" s="891"/>
      <c r="AS118" s="891"/>
      <c r="AT118" s="892"/>
      <c r="AU118" s="923"/>
      <c r="AV118" s="924"/>
      <c r="AW118" s="924"/>
      <c r="AX118" s="924"/>
      <c r="AY118" s="924"/>
      <c r="AZ118" s="829" t="s">
        <v>445</v>
      </c>
      <c r="BA118" s="830"/>
      <c r="BB118" s="830"/>
      <c r="BC118" s="830"/>
      <c r="BD118" s="830"/>
      <c r="BE118" s="830"/>
      <c r="BF118" s="830"/>
      <c r="BG118" s="830"/>
      <c r="BH118" s="830"/>
      <c r="BI118" s="830"/>
      <c r="BJ118" s="830"/>
      <c r="BK118" s="830"/>
      <c r="BL118" s="830"/>
      <c r="BM118" s="830"/>
      <c r="BN118" s="830"/>
      <c r="BO118" s="830"/>
      <c r="BP118" s="831"/>
      <c r="BQ118" s="870" t="s">
        <v>126</v>
      </c>
      <c r="BR118" s="836"/>
      <c r="BS118" s="836"/>
      <c r="BT118" s="836"/>
      <c r="BU118" s="836"/>
      <c r="BV118" s="836" t="s">
        <v>126</v>
      </c>
      <c r="BW118" s="836"/>
      <c r="BX118" s="836"/>
      <c r="BY118" s="836"/>
      <c r="BZ118" s="836"/>
      <c r="CA118" s="836" t="s">
        <v>126</v>
      </c>
      <c r="CB118" s="836"/>
      <c r="CC118" s="836"/>
      <c r="CD118" s="836"/>
      <c r="CE118" s="836"/>
      <c r="CF118" s="866" t="s">
        <v>126</v>
      </c>
      <c r="CG118" s="867"/>
      <c r="CH118" s="867"/>
      <c r="CI118" s="867"/>
      <c r="CJ118" s="867"/>
      <c r="CK118" s="918"/>
      <c r="CL118" s="812"/>
      <c r="CM118" s="806" t="s">
        <v>446</v>
      </c>
      <c r="CN118" s="743"/>
      <c r="CO118" s="743"/>
      <c r="CP118" s="743"/>
      <c r="CQ118" s="743"/>
      <c r="CR118" s="743"/>
      <c r="CS118" s="743"/>
      <c r="CT118" s="743"/>
      <c r="CU118" s="743"/>
      <c r="CV118" s="743"/>
      <c r="CW118" s="743"/>
      <c r="CX118" s="743"/>
      <c r="CY118" s="743"/>
      <c r="CZ118" s="743"/>
      <c r="DA118" s="743"/>
      <c r="DB118" s="743"/>
      <c r="DC118" s="743"/>
      <c r="DD118" s="743"/>
      <c r="DE118" s="743"/>
      <c r="DF118" s="744"/>
      <c r="DG118" s="770" t="s">
        <v>126</v>
      </c>
      <c r="DH118" s="771"/>
      <c r="DI118" s="771"/>
      <c r="DJ118" s="771"/>
      <c r="DK118" s="772"/>
      <c r="DL118" s="773" t="s">
        <v>126</v>
      </c>
      <c r="DM118" s="771"/>
      <c r="DN118" s="771"/>
      <c r="DO118" s="771"/>
      <c r="DP118" s="772"/>
      <c r="DQ118" s="773" t="s">
        <v>126</v>
      </c>
      <c r="DR118" s="771"/>
      <c r="DS118" s="771"/>
      <c r="DT118" s="771"/>
      <c r="DU118" s="772"/>
      <c r="DV118" s="815" t="s">
        <v>126</v>
      </c>
      <c r="DW118" s="816"/>
      <c r="DX118" s="816"/>
      <c r="DY118" s="816"/>
      <c r="DZ118" s="817"/>
    </row>
    <row r="119" spans="1:130" s="144" customFormat="1" ht="26.25" customHeight="1" x14ac:dyDescent="0.2">
      <c r="A119" s="809" t="s">
        <v>421</v>
      </c>
      <c r="B119" s="810"/>
      <c r="C119" s="851" t="s">
        <v>422</v>
      </c>
      <c r="D119" s="799"/>
      <c r="E119" s="799"/>
      <c r="F119" s="799"/>
      <c r="G119" s="799"/>
      <c r="H119" s="799"/>
      <c r="I119" s="799"/>
      <c r="J119" s="799"/>
      <c r="K119" s="799"/>
      <c r="L119" s="799"/>
      <c r="M119" s="799"/>
      <c r="N119" s="799"/>
      <c r="O119" s="799"/>
      <c r="P119" s="799"/>
      <c r="Q119" s="799"/>
      <c r="R119" s="799"/>
      <c r="S119" s="799"/>
      <c r="T119" s="799"/>
      <c r="U119" s="799"/>
      <c r="V119" s="799"/>
      <c r="W119" s="799"/>
      <c r="X119" s="799"/>
      <c r="Y119" s="799"/>
      <c r="Z119" s="800"/>
      <c r="AA119" s="879" t="s">
        <v>126</v>
      </c>
      <c r="AB119" s="880"/>
      <c r="AC119" s="880"/>
      <c r="AD119" s="880"/>
      <c r="AE119" s="881"/>
      <c r="AF119" s="882" t="s">
        <v>126</v>
      </c>
      <c r="AG119" s="880"/>
      <c r="AH119" s="880"/>
      <c r="AI119" s="880"/>
      <c r="AJ119" s="881"/>
      <c r="AK119" s="882" t="s">
        <v>126</v>
      </c>
      <c r="AL119" s="880"/>
      <c r="AM119" s="880"/>
      <c r="AN119" s="880"/>
      <c r="AO119" s="881"/>
      <c r="AP119" s="883" t="s">
        <v>126</v>
      </c>
      <c r="AQ119" s="884"/>
      <c r="AR119" s="884"/>
      <c r="AS119" s="884"/>
      <c r="AT119" s="885"/>
      <c r="AU119" s="925"/>
      <c r="AV119" s="926"/>
      <c r="AW119" s="926"/>
      <c r="AX119" s="926"/>
      <c r="AY119" s="926"/>
      <c r="AZ119" s="162" t="s">
        <v>181</v>
      </c>
      <c r="BA119" s="162"/>
      <c r="BB119" s="162"/>
      <c r="BC119" s="162"/>
      <c r="BD119" s="162"/>
      <c r="BE119" s="162"/>
      <c r="BF119" s="162"/>
      <c r="BG119" s="162"/>
      <c r="BH119" s="162"/>
      <c r="BI119" s="162"/>
      <c r="BJ119" s="162"/>
      <c r="BK119" s="162"/>
      <c r="BL119" s="162"/>
      <c r="BM119" s="162"/>
      <c r="BN119" s="162"/>
      <c r="BO119" s="868" t="s">
        <v>447</v>
      </c>
      <c r="BP119" s="869"/>
      <c r="BQ119" s="870">
        <v>12350797</v>
      </c>
      <c r="BR119" s="836"/>
      <c r="BS119" s="836"/>
      <c r="BT119" s="836"/>
      <c r="BU119" s="836"/>
      <c r="BV119" s="836">
        <v>11961010</v>
      </c>
      <c r="BW119" s="836"/>
      <c r="BX119" s="836"/>
      <c r="BY119" s="836"/>
      <c r="BZ119" s="836"/>
      <c r="CA119" s="836">
        <v>11743287</v>
      </c>
      <c r="CB119" s="836"/>
      <c r="CC119" s="836"/>
      <c r="CD119" s="836"/>
      <c r="CE119" s="836"/>
      <c r="CF119" s="739"/>
      <c r="CG119" s="740"/>
      <c r="CH119" s="740"/>
      <c r="CI119" s="740"/>
      <c r="CJ119" s="825"/>
      <c r="CK119" s="919"/>
      <c r="CL119" s="814"/>
      <c r="CM119" s="829" t="s">
        <v>448</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4" t="s">
        <v>126</v>
      </c>
      <c r="DH119" s="755"/>
      <c r="DI119" s="755"/>
      <c r="DJ119" s="755"/>
      <c r="DK119" s="756"/>
      <c r="DL119" s="757" t="s">
        <v>126</v>
      </c>
      <c r="DM119" s="755"/>
      <c r="DN119" s="755"/>
      <c r="DO119" s="755"/>
      <c r="DP119" s="756"/>
      <c r="DQ119" s="757" t="s">
        <v>126</v>
      </c>
      <c r="DR119" s="755"/>
      <c r="DS119" s="755"/>
      <c r="DT119" s="755"/>
      <c r="DU119" s="756"/>
      <c r="DV119" s="839" t="s">
        <v>126</v>
      </c>
      <c r="DW119" s="840"/>
      <c r="DX119" s="840"/>
      <c r="DY119" s="840"/>
      <c r="DZ119" s="841"/>
    </row>
    <row r="120" spans="1:130" s="144" customFormat="1" ht="26.25" customHeight="1" x14ac:dyDescent="0.2">
      <c r="A120" s="811"/>
      <c r="B120" s="812"/>
      <c r="C120" s="806" t="s">
        <v>425</v>
      </c>
      <c r="D120" s="743"/>
      <c r="E120" s="743"/>
      <c r="F120" s="743"/>
      <c r="G120" s="743"/>
      <c r="H120" s="743"/>
      <c r="I120" s="743"/>
      <c r="J120" s="743"/>
      <c r="K120" s="743"/>
      <c r="L120" s="743"/>
      <c r="M120" s="743"/>
      <c r="N120" s="743"/>
      <c r="O120" s="743"/>
      <c r="P120" s="743"/>
      <c r="Q120" s="743"/>
      <c r="R120" s="743"/>
      <c r="S120" s="743"/>
      <c r="T120" s="743"/>
      <c r="U120" s="743"/>
      <c r="V120" s="743"/>
      <c r="W120" s="743"/>
      <c r="X120" s="743"/>
      <c r="Y120" s="743"/>
      <c r="Z120" s="744"/>
      <c r="AA120" s="770" t="s">
        <v>126</v>
      </c>
      <c r="AB120" s="771"/>
      <c r="AC120" s="771"/>
      <c r="AD120" s="771"/>
      <c r="AE120" s="772"/>
      <c r="AF120" s="773" t="s">
        <v>126</v>
      </c>
      <c r="AG120" s="771"/>
      <c r="AH120" s="771"/>
      <c r="AI120" s="771"/>
      <c r="AJ120" s="772"/>
      <c r="AK120" s="773" t="s">
        <v>126</v>
      </c>
      <c r="AL120" s="771"/>
      <c r="AM120" s="771"/>
      <c r="AN120" s="771"/>
      <c r="AO120" s="772"/>
      <c r="AP120" s="815" t="s">
        <v>126</v>
      </c>
      <c r="AQ120" s="816"/>
      <c r="AR120" s="816"/>
      <c r="AS120" s="816"/>
      <c r="AT120" s="817"/>
      <c r="AU120" s="871" t="s">
        <v>449</v>
      </c>
      <c r="AV120" s="872"/>
      <c r="AW120" s="872"/>
      <c r="AX120" s="872"/>
      <c r="AY120" s="873"/>
      <c r="AZ120" s="851" t="s">
        <v>450</v>
      </c>
      <c r="BA120" s="799"/>
      <c r="BB120" s="799"/>
      <c r="BC120" s="799"/>
      <c r="BD120" s="799"/>
      <c r="BE120" s="799"/>
      <c r="BF120" s="799"/>
      <c r="BG120" s="799"/>
      <c r="BH120" s="799"/>
      <c r="BI120" s="799"/>
      <c r="BJ120" s="799"/>
      <c r="BK120" s="799"/>
      <c r="BL120" s="799"/>
      <c r="BM120" s="799"/>
      <c r="BN120" s="799"/>
      <c r="BO120" s="799"/>
      <c r="BP120" s="800"/>
      <c r="BQ120" s="852">
        <v>2056414</v>
      </c>
      <c r="BR120" s="833"/>
      <c r="BS120" s="833"/>
      <c r="BT120" s="833"/>
      <c r="BU120" s="833"/>
      <c r="BV120" s="833">
        <v>2238361</v>
      </c>
      <c r="BW120" s="833"/>
      <c r="BX120" s="833"/>
      <c r="BY120" s="833"/>
      <c r="BZ120" s="833"/>
      <c r="CA120" s="833">
        <v>2518098</v>
      </c>
      <c r="CB120" s="833"/>
      <c r="CC120" s="833"/>
      <c r="CD120" s="833"/>
      <c r="CE120" s="833"/>
      <c r="CF120" s="857">
        <v>80.099999999999994</v>
      </c>
      <c r="CG120" s="858"/>
      <c r="CH120" s="858"/>
      <c r="CI120" s="858"/>
      <c r="CJ120" s="858"/>
      <c r="CK120" s="859" t="s">
        <v>451</v>
      </c>
      <c r="CL120" s="843"/>
      <c r="CM120" s="843"/>
      <c r="CN120" s="843"/>
      <c r="CO120" s="844"/>
      <c r="CP120" s="863" t="s">
        <v>396</v>
      </c>
      <c r="CQ120" s="864"/>
      <c r="CR120" s="864"/>
      <c r="CS120" s="864"/>
      <c r="CT120" s="864"/>
      <c r="CU120" s="864"/>
      <c r="CV120" s="864"/>
      <c r="CW120" s="864"/>
      <c r="CX120" s="864"/>
      <c r="CY120" s="864"/>
      <c r="CZ120" s="864"/>
      <c r="DA120" s="864"/>
      <c r="DB120" s="864"/>
      <c r="DC120" s="864"/>
      <c r="DD120" s="864"/>
      <c r="DE120" s="864"/>
      <c r="DF120" s="865"/>
      <c r="DG120" s="852">
        <v>2222975</v>
      </c>
      <c r="DH120" s="833"/>
      <c r="DI120" s="833"/>
      <c r="DJ120" s="833"/>
      <c r="DK120" s="833"/>
      <c r="DL120" s="833">
        <v>2087196</v>
      </c>
      <c r="DM120" s="833"/>
      <c r="DN120" s="833"/>
      <c r="DO120" s="833"/>
      <c r="DP120" s="833"/>
      <c r="DQ120" s="833">
        <v>1946652</v>
      </c>
      <c r="DR120" s="833"/>
      <c r="DS120" s="833"/>
      <c r="DT120" s="833"/>
      <c r="DU120" s="833"/>
      <c r="DV120" s="834">
        <v>61.9</v>
      </c>
      <c r="DW120" s="834"/>
      <c r="DX120" s="834"/>
      <c r="DY120" s="834"/>
      <c r="DZ120" s="835"/>
    </row>
    <row r="121" spans="1:130" s="144" customFormat="1" ht="26.25" customHeight="1" x14ac:dyDescent="0.2">
      <c r="A121" s="811"/>
      <c r="B121" s="812"/>
      <c r="C121" s="854" t="s">
        <v>452</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70" t="s">
        <v>126</v>
      </c>
      <c r="AB121" s="771"/>
      <c r="AC121" s="771"/>
      <c r="AD121" s="771"/>
      <c r="AE121" s="772"/>
      <c r="AF121" s="773" t="s">
        <v>126</v>
      </c>
      <c r="AG121" s="771"/>
      <c r="AH121" s="771"/>
      <c r="AI121" s="771"/>
      <c r="AJ121" s="772"/>
      <c r="AK121" s="773" t="s">
        <v>126</v>
      </c>
      <c r="AL121" s="771"/>
      <c r="AM121" s="771"/>
      <c r="AN121" s="771"/>
      <c r="AO121" s="772"/>
      <c r="AP121" s="815" t="s">
        <v>126</v>
      </c>
      <c r="AQ121" s="816"/>
      <c r="AR121" s="816"/>
      <c r="AS121" s="816"/>
      <c r="AT121" s="817"/>
      <c r="AU121" s="874"/>
      <c r="AV121" s="875"/>
      <c r="AW121" s="875"/>
      <c r="AX121" s="875"/>
      <c r="AY121" s="876"/>
      <c r="AZ121" s="806" t="s">
        <v>453</v>
      </c>
      <c r="BA121" s="743"/>
      <c r="BB121" s="743"/>
      <c r="BC121" s="743"/>
      <c r="BD121" s="743"/>
      <c r="BE121" s="743"/>
      <c r="BF121" s="743"/>
      <c r="BG121" s="743"/>
      <c r="BH121" s="743"/>
      <c r="BI121" s="743"/>
      <c r="BJ121" s="743"/>
      <c r="BK121" s="743"/>
      <c r="BL121" s="743"/>
      <c r="BM121" s="743"/>
      <c r="BN121" s="743"/>
      <c r="BO121" s="743"/>
      <c r="BP121" s="744"/>
      <c r="BQ121" s="807" t="s">
        <v>126</v>
      </c>
      <c r="BR121" s="808"/>
      <c r="BS121" s="808"/>
      <c r="BT121" s="808"/>
      <c r="BU121" s="808"/>
      <c r="BV121" s="808" t="s">
        <v>126</v>
      </c>
      <c r="BW121" s="808"/>
      <c r="BX121" s="808"/>
      <c r="BY121" s="808"/>
      <c r="BZ121" s="808"/>
      <c r="CA121" s="808" t="s">
        <v>126</v>
      </c>
      <c r="CB121" s="808"/>
      <c r="CC121" s="808"/>
      <c r="CD121" s="808"/>
      <c r="CE121" s="808"/>
      <c r="CF121" s="866" t="s">
        <v>126</v>
      </c>
      <c r="CG121" s="867"/>
      <c r="CH121" s="867"/>
      <c r="CI121" s="867"/>
      <c r="CJ121" s="867"/>
      <c r="CK121" s="860"/>
      <c r="CL121" s="846"/>
      <c r="CM121" s="846"/>
      <c r="CN121" s="846"/>
      <c r="CO121" s="847"/>
      <c r="CP121" s="826" t="s">
        <v>400</v>
      </c>
      <c r="CQ121" s="827"/>
      <c r="CR121" s="827"/>
      <c r="CS121" s="827"/>
      <c r="CT121" s="827"/>
      <c r="CU121" s="827"/>
      <c r="CV121" s="827"/>
      <c r="CW121" s="827"/>
      <c r="CX121" s="827"/>
      <c r="CY121" s="827"/>
      <c r="CZ121" s="827"/>
      <c r="DA121" s="827"/>
      <c r="DB121" s="827"/>
      <c r="DC121" s="827"/>
      <c r="DD121" s="827"/>
      <c r="DE121" s="827"/>
      <c r="DF121" s="828"/>
      <c r="DG121" s="807">
        <v>2006925</v>
      </c>
      <c r="DH121" s="808"/>
      <c r="DI121" s="808"/>
      <c r="DJ121" s="808"/>
      <c r="DK121" s="808"/>
      <c r="DL121" s="808">
        <v>1929412</v>
      </c>
      <c r="DM121" s="808"/>
      <c r="DN121" s="808"/>
      <c r="DO121" s="808"/>
      <c r="DP121" s="808"/>
      <c r="DQ121" s="808">
        <v>1883348</v>
      </c>
      <c r="DR121" s="808"/>
      <c r="DS121" s="808"/>
      <c r="DT121" s="808"/>
      <c r="DU121" s="808"/>
      <c r="DV121" s="785">
        <v>59.9</v>
      </c>
      <c r="DW121" s="785"/>
      <c r="DX121" s="785"/>
      <c r="DY121" s="785"/>
      <c r="DZ121" s="786"/>
    </row>
    <row r="122" spans="1:130" s="144" customFormat="1" ht="26.25" customHeight="1" x14ac:dyDescent="0.2">
      <c r="A122" s="811"/>
      <c r="B122" s="812"/>
      <c r="C122" s="806" t="s">
        <v>435</v>
      </c>
      <c r="D122" s="743"/>
      <c r="E122" s="743"/>
      <c r="F122" s="743"/>
      <c r="G122" s="743"/>
      <c r="H122" s="743"/>
      <c r="I122" s="743"/>
      <c r="J122" s="743"/>
      <c r="K122" s="743"/>
      <c r="L122" s="743"/>
      <c r="M122" s="743"/>
      <c r="N122" s="743"/>
      <c r="O122" s="743"/>
      <c r="P122" s="743"/>
      <c r="Q122" s="743"/>
      <c r="R122" s="743"/>
      <c r="S122" s="743"/>
      <c r="T122" s="743"/>
      <c r="U122" s="743"/>
      <c r="V122" s="743"/>
      <c r="W122" s="743"/>
      <c r="X122" s="743"/>
      <c r="Y122" s="743"/>
      <c r="Z122" s="744"/>
      <c r="AA122" s="770" t="s">
        <v>126</v>
      </c>
      <c r="AB122" s="771"/>
      <c r="AC122" s="771"/>
      <c r="AD122" s="771"/>
      <c r="AE122" s="772"/>
      <c r="AF122" s="773" t="s">
        <v>126</v>
      </c>
      <c r="AG122" s="771"/>
      <c r="AH122" s="771"/>
      <c r="AI122" s="771"/>
      <c r="AJ122" s="772"/>
      <c r="AK122" s="773" t="s">
        <v>126</v>
      </c>
      <c r="AL122" s="771"/>
      <c r="AM122" s="771"/>
      <c r="AN122" s="771"/>
      <c r="AO122" s="772"/>
      <c r="AP122" s="815" t="s">
        <v>126</v>
      </c>
      <c r="AQ122" s="816"/>
      <c r="AR122" s="816"/>
      <c r="AS122" s="816"/>
      <c r="AT122" s="817"/>
      <c r="AU122" s="874"/>
      <c r="AV122" s="875"/>
      <c r="AW122" s="875"/>
      <c r="AX122" s="875"/>
      <c r="AY122" s="876"/>
      <c r="AZ122" s="829" t="s">
        <v>454</v>
      </c>
      <c r="BA122" s="830"/>
      <c r="BB122" s="830"/>
      <c r="BC122" s="830"/>
      <c r="BD122" s="830"/>
      <c r="BE122" s="830"/>
      <c r="BF122" s="830"/>
      <c r="BG122" s="830"/>
      <c r="BH122" s="830"/>
      <c r="BI122" s="830"/>
      <c r="BJ122" s="830"/>
      <c r="BK122" s="830"/>
      <c r="BL122" s="830"/>
      <c r="BM122" s="830"/>
      <c r="BN122" s="830"/>
      <c r="BO122" s="830"/>
      <c r="BP122" s="831"/>
      <c r="BQ122" s="870">
        <v>6333034</v>
      </c>
      <c r="BR122" s="836"/>
      <c r="BS122" s="836"/>
      <c r="BT122" s="836"/>
      <c r="BU122" s="836"/>
      <c r="BV122" s="836">
        <v>6216041</v>
      </c>
      <c r="BW122" s="836"/>
      <c r="BX122" s="836"/>
      <c r="BY122" s="836"/>
      <c r="BZ122" s="836"/>
      <c r="CA122" s="836">
        <v>5791029</v>
      </c>
      <c r="CB122" s="836"/>
      <c r="CC122" s="836"/>
      <c r="CD122" s="836"/>
      <c r="CE122" s="836"/>
      <c r="CF122" s="837">
        <v>184.3</v>
      </c>
      <c r="CG122" s="838"/>
      <c r="CH122" s="838"/>
      <c r="CI122" s="838"/>
      <c r="CJ122" s="838"/>
      <c r="CK122" s="860"/>
      <c r="CL122" s="846"/>
      <c r="CM122" s="846"/>
      <c r="CN122" s="846"/>
      <c r="CO122" s="847"/>
      <c r="CP122" s="826" t="s">
        <v>398</v>
      </c>
      <c r="CQ122" s="827"/>
      <c r="CR122" s="827"/>
      <c r="CS122" s="827"/>
      <c r="CT122" s="827"/>
      <c r="CU122" s="827"/>
      <c r="CV122" s="827"/>
      <c r="CW122" s="827"/>
      <c r="CX122" s="827"/>
      <c r="CY122" s="827"/>
      <c r="CZ122" s="827"/>
      <c r="DA122" s="827"/>
      <c r="DB122" s="827"/>
      <c r="DC122" s="827"/>
      <c r="DD122" s="827"/>
      <c r="DE122" s="827"/>
      <c r="DF122" s="828"/>
      <c r="DG122" s="807">
        <v>102251</v>
      </c>
      <c r="DH122" s="808"/>
      <c r="DI122" s="808"/>
      <c r="DJ122" s="808"/>
      <c r="DK122" s="808"/>
      <c r="DL122" s="808">
        <v>95220</v>
      </c>
      <c r="DM122" s="808"/>
      <c r="DN122" s="808"/>
      <c r="DO122" s="808"/>
      <c r="DP122" s="808"/>
      <c r="DQ122" s="808">
        <v>90803</v>
      </c>
      <c r="DR122" s="808"/>
      <c r="DS122" s="808"/>
      <c r="DT122" s="808"/>
      <c r="DU122" s="808"/>
      <c r="DV122" s="785">
        <v>2.9</v>
      </c>
      <c r="DW122" s="785"/>
      <c r="DX122" s="785"/>
      <c r="DY122" s="785"/>
      <c r="DZ122" s="786"/>
    </row>
    <row r="123" spans="1:130" s="144" customFormat="1" ht="26.25" customHeight="1" x14ac:dyDescent="0.2">
      <c r="A123" s="811"/>
      <c r="B123" s="812"/>
      <c r="C123" s="806" t="s">
        <v>441</v>
      </c>
      <c r="D123" s="743"/>
      <c r="E123" s="743"/>
      <c r="F123" s="743"/>
      <c r="G123" s="743"/>
      <c r="H123" s="743"/>
      <c r="I123" s="743"/>
      <c r="J123" s="743"/>
      <c r="K123" s="743"/>
      <c r="L123" s="743"/>
      <c r="M123" s="743"/>
      <c r="N123" s="743"/>
      <c r="O123" s="743"/>
      <c r="P123" s="743"/>
      <c r="Q123" s="743"/>
      <c r="R123" s="743"/>
      <c r="S123" s="743"/>
      <c r="T123" s="743"/>
      <c r="U123" s="743"/>
      <c r="V123" s="743"/>
      <c r="W123" s="743"/>
      <c r="X123" s="743"/>
      <c r="Y123" s="743"/>
      <c r="Z123" s="744"/>
      <c r="AA123" s="770" t="s">
        <v>126</v>
      </c>
      <c r="AB123" s="771"/>
      <c r="AC123" s="771"/>
      <c r="AD123" s="771"/>
      <c r="AE123" s="772"/>
      <c r="AF123" s="773" t="s">
        <v>126</v>
      </c>
      <c r="AG123" s="771"/>
      <c r="AH123" s="771"/>
      <c r="AI123" s="771"/>
      <c r="AJ123" s="772"/>
      <c r="AK123" s="773" t="s">
        <v>126</v>
      </c>
      <c r="AL123" s="771"/>
      <c r="AM123" s="771"/>
      <c r="AN123" s="771"/>
      <c r="AO123" s="772"/>
      <c r="AP123" s="815" t="s">
        <v>126</v>
      </c>
      <c r="AQ123" s="816"/>
      <c r="AR123" s="816"/>
      <c r="AS123" s="816"/>
      <c r="AT123" s="817"/>
      <c r="AU123" s="877"/>
      <c r="AV123" s="878"/>
      <c r="AW123" s="878"/>
      <c r="AX123" s="878"/>
      <c r="AY123" s="878"/>
      <c r="AZ123" s="162" t="s">
        <v>181</v>
      </c>
      <c r="BA123" s="162"/>
      <c r="BB123" s="162"/>
      <c r="BC123" s="162"/>
      <c r="BD123" s="162"/>
      <c r="BE123" s="162"/>
      <c r="BF123" s="162"/>
      <c r="BG123" s="162"/>
      <c r="BH123" s="162"/>
      <c r="BI123" s="162"/>
      <c r="BJ123" s="162"/>
      <c r="BK123" s="162"/>
      <c r="BL123" s="162"/>
      <c r="BM123" s="162"/>
      <c r="BN123" s="162"/>
      <c r="BO123" s="868" t="s">
        <v>455</v>
      </c>
      <c r="BP123" s="869"/>
      <c r="BQ123" s="823">
        <v>8389448</v>
      </c>
      <c r="BR123" s="824"/>
      <c r="BS123" s="824"/>
      <c r="BT123" s="824"/>
      <c r="BU123" s="824"/>
      <c r="BV123" s="824">
        <v>8454402</v>
      </c>
      <c r="BW123" s="824"/>
      <c r="BX123" s="824"/>
      <c r="BY123" s="824"/>
      <c r="BZ123" s="824"/>
      <c r="CA123" s="824">
        <v>8309127</v>
      </c>
      <c r="CB123" s="824"/>
      <c r="CC123" s="824"/>
      <c r="CD123" s="824"/>
      <c r="CE123" s="824"/>
      <c r="CF123" s="739"/>
      <c r="CG123" s="740"/>
      <c r="CH123" s="740"/>
      <c r="CI123" s="740"/>
      <c r="CJ123" s="825"/>
      <c r="CK123" s="860"/>
      <c r="CL123" s="846"/>
      <c r="CM123" s="846"/>
      <c r="CN123" s="846"/>
      <c r="CO123" s="847"/>
      <c r="CP123" s="826" t="s">
        <v>394</v>
      </c>
      <c r="CQ123" s="827"/>
      <c r="CR123" s="827"/>
      <c r="CS123" s="827"/>
      <c r="CT123" s="827"/>
      <c r="CU123" s="827"/>
      <c r="CV123" s="827"/>
      <c r="CW123" s="827"/>
      <c r="CX123" s="827"/>
      <c r="CY123" s="827"/>
      <c r="CZ123" s="827"/>
      <c r="DA123" s="827"/>
      <c r="DB123" s="827"/>
      <c r="DC123" s="827"/>
      <c r="DD123" s="827"/>
      <c r="DE123" s="827"/>
      <c r="DF123" s="828"/>
      <c r="DG123" s="770" t="s">
        <v>126</v>
      </c>
      <c r="DH123" s="771"/>
      <c r="DI123" s="771"/>
      <c r="DJ123" s="771"/>
      <c r="DK123" s="772"/>
      <c r="DL123" s="773" t="s">
        <v>126</v>
      </c>
      <c r="DM123" s="771"/>
      <c r="DN123" s="771"/>
      <c r="DO123" s="771"/>
      <c r="DP123" s="772"/>
      <c r="DQ123" s="773" t="s">
        <v>126</v>
      </c>
      <c r="DR123" s="771"/>
      <c r="DS123" s="771"/>
      <c r="DT123" s="771"/>
      <c r="DU123" s="772"/>
      <c r="DV123" s="815" t="s">
        <v>126</v>
      </c>
      <c r="DW123" s="816"/>
      <c r="DX123" s="816"/>
      <c r="DY123" s="816"/>
      <c r="DZ123" s="817"/>
    </row>
    <row r="124" spans="1:130" s="144" customFormat="1" ht="26.25" customHeight="1" thickBot="1" x14ac:dyDescent="0.25">
      <c r="A124" s="811"/>
      <c r="B124" s="812"/>
      <c r="C124" s="806" t="s">
        <v>444</v>
      </c>
      <c r="D124" s="743"/>
      <c r="E124" s="743"/>
      <c r="F124" s="743"/>
      <c r="G124" s="743"/>
      <c r="H124" s="743"/>
      <c r="I124" s="743"/>
      <c r="J124" s="743"/>
      <c r="K124" s="743"/>
      <c r="L124" s="743"/>
      <c r="M124" s="743"/>
      <c r="N124" s="743"/>
      <c r="O124" s="743"/>
      <c r="P124" s="743"/>
      <c r="Q124" s="743"/>
      <c r="R124" s="743"/>
      <c r="S124" s="743"/>
      <c r="T124" s="743"/>
      <c r="U124" s="743"/>
      <c r="V124" s="743"/>
      <c r="W124" s="743"/>
      <c r="X124" s="743"/>
      <c r="Y124" s="743"/>
      <c r="Z124" s="744"/>
      <c r="AA124" s="770" t="s">
        <v>126</v>
      </c>
      <c r="AB124" s="771"/>
      <c r="AC124" s="771"/>
      <c r="AD124" s="771"/>
      <c r="AE124" s="772"/>
      <c r="AF124" s="773" t="s">
        <v>126</v>
      </c>
      <c r="AG124" s="771"/>
      <c r="AH124" s="771"/>
      <c r="AI124" s="771"/>
      <c r="AJ124" s="772"/>
      <c r="AK124" s="773" t="s">
        <v>126</v>
      </c>
      <c r="AL124" s="771"/>
      <c r="AM124" s="771"/>
      <c r="AN124" s="771"/>
      <c r="AO124" s="772"/>
      <c r="AP124" s="815" t="s">
        <v>126</v>
      </c>
      <c r="AQ124" s="816"/>
      <c r="AR124" s="816"/>
      <c r="AS124" s="816"/>
      <c r="AT124" s="817"/>
      <c r="AU124" s="818" t="s">
        <v>456</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132</v>
      </c>
      <c r="BR124" s="822"/>
      <c r="BS124" s="822"/>
      <c r="BT124" s="822"/>
      <c r="BU124" s="822"/>
      <c r="BV124" s="822">
        <v>108</v>
      </c>
      <c r="BW124" s="822"/>
      <c r="BX124" s="822"/>
      <c r="BY124" s="822"/>
      <c r="BZ124" s="822"/>
      <c r="CA124" s="822">
        <v>109.2</v>
      </c>
      <c r="CB124" s="822"/>
      <c r="CC124" s="822"/>
      <c r="CD124" s="822"/>
      <c r="CE124" s="822"/>
      <c r="CF124" s="717"/>
      <c r="CG124" s="718"/>
      <c r="CH124" s="718"/>
      <c r="CI124" s="718"/>
      <c r="CJ124" s="853"/>
      <c r="CK124" s="861"/>
      <c r="CL124" s="861"/>
      <c r="CM124" s="861"/>
      <c r="CN124" s="861"/>
      <c r="CO124" s="862"/>
      <c r="CP124" s="826" t="s">
        <v>457</v>
      </c>
      <c r="CQ124" s="827"/>
      <c r="CR124" s="827"/>
      <c r="CS124" s="827"/>
      <c r="CT124" s="827"/>
      <c r="CU124" s="827"/>
      <c r="CV124" s="827"/>
      <c r="CW124" s="827"/>
      <c r="CX124" s="827"/>
      <c r="CY124" s="827"/>
      <c r="CZ124" s="827"/>
      <c r="DA124" s="827"/>
      <c r="DB124" s="827"/>
      <c r="DC124" s="827"/>
      <c r="DD124" s="827"/>
      <c r="DE124" s="827"/>
      <c r="DF124" s="828"/>
      <c r="DG124" s="754" t="s">
        <v>126</v>
      </c>
      <c r="DH124" s="755"/>
      <c r="DI124" s="755"/>
      <c r="DJ124" s="755"/>
      <c r="DK124" s="756"/>
      <c r="DL124" s="757" t="s">
        <v>126</v>
      </c>
      <c r="DM124" s="755"/>
      <c r="DN124" s="755"/>
      <c r="DO124" s="755"/>
      <c r="DP124" s="756"/>
      <c r="DQ124" s="757" t="s">
        <v>126</v>
      </c>
      <c r="DR124" s="755"/>
      <c r="DS124" s="755"/>
      <c r="DT124" s="755"/>
      <c r="DU124" s="756"/>
      <c r="DV124" s="839" t="s">
        <v>126</v>
      </c>
      <c r="DW124" s="840"/>
      <c r="DX124" s="840"/>
      <c r="DY124" s="840"/>
      <c r="DZ124" s="841"/>
    </row>
    <row r="125" spans="1:130" s="144" customFormat="1" ht="26.25" customHeight="1" x14ac:dyDescent="0.2">
      <c r="A125" s="811"/>
      <c r="B125" s="812"/>
      <c r="C125" s="806" t="s">
        <v>446</v>
      </c>
      <c r="D125" s="743"/>
      <c r="E125" s="743"/>
      <c r="F125" s="743"/>
      <c r="G125" s="743"/>
      <c r="H125" s="743"/>
      <c r="I125" s="743"/>
      <c r="J125" s="743"/>
      <c r="K125" s="743"/>
      <c r="L125" s="743"/>
      <c r="M125" s="743"/>
      <c r="N125" s="743"/>
      <c r="O125" s="743"/>
      <c r="P125" s="743"/>
      <c r="Q125" s="743"/>
      <c r="R125" s="743"/>
      <c r="S125" s="743"/>
      <c r="T125" s="743"/>
      <c r="U125" s="743"/>
      <c r="V125" s="743"/>
      <c r="W125" s="743"/>
      <c r="X125" s="743"/>
      <c r="Y125" s="743"/>
      <c r="Z125" s="744"/>
      <c r="AA125" s="770" t="s">
        <v>126</v>
      </c>
      <c r="AB125" s="771"/>
      <c r="AC125" s="771"/>
      <c r="AD125" s="771"/>
      <c r="AE125" s="772"/>
      <c r="AF125" s="773" t="s">
        <v>126</v>
      </c>
      <c r="AG125" s="771"/>
      <c r="AH125" s="771"/>
      <c r="AI125" s="771"/>
      <c r="AJ125" s="772"/>
      <c r="AK125" s="773" t="s">
        <v>126</v>
      </c>
      <c r="AL125" s="771"/>
      <c r="AM125" s="771"/>
      <c r="AN125" s="771"/>
      <c r="AO125" s="772"/>
      <c r="AP125" s="815" t="s">
        <v>126</v>
      </c>
      <c r="AQ125" s="816"/>
      <c r="AR125" s="816"/>
      <c r="AS125" s="816"/>
      <c r="AT125" s="817"/>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37"/>
      <c r="BR125" s="237"/>
      <c r="BS125" s="237"/>
      <c r="BT125" s="237"/>
      <c r="BU125" s="237"/>
      <c r="BV125" s="237"/>
      <c r="BW125" s="237"/>
      <c r="BX125" s="237"/>
      <c r="BY125" s="237"/>
      <c r="BZ125" s="237"/>
      <c r="CA125" s="237"/>
      <c r="CB125" s="237"/>
      <c r="CC125" s="237"/>
      <c r="CD125" s="237"/>
      <c r="CE125" s="237"/>
      <c r="CF125" s="237"/>
      <c r="CG125" s="237"/>
      <c r="CH125" s="237"/>
      <c r="CI125" s="237"/>
      <c r="CJ125" s="163"/>
      <c r="CK125" s="842" t="s">
        <v>458</v>
      </c>
      <c r="CL125" s="843"/>
      <c r="CM125" s="843"/>
      <c r="CN125" s="843"/>
      <c r="CO125" s="844"/>
      <c r="CP125" s="851" t="s">
        <v>459</v>
      </c>
      <c r="CQ125" s="799"/>
      <c r="CR125" s="799"/>
      <c r="CS125" s="799"/>
      <c r="CT125" s="799"/>
      <c r="CU125" s="799"/>
      <c r="CV125" s="799"/>
      <c r="CW125" s="799"/>
      <c r="CX125" s="799"/>
      <c r="CY125" s="799"/>
      <c r="CZ125" s="799"/>
      <c r="DA125" s="799"/>
      <c r="DB125" s="799"/>
      <c r="DC125" s="799"/>
      <c r="DD125" s="799"/>
      <c r="DE125" s="799"/>
      <c r="DF125" s="800"/>
      <c r="DG125" s="852" t="s">
        <v>126</v>
      </c>
      <c r="DH125" s="833"/>
      <c r="DI125" s="833"/>
      <c r="DJ125" s="833"/>
      <c r="DK125" s="833"/>
      <c r="DL125" s="833" t="s">
        <v>126</v>
      </c>
      <c r="DM125" s="833"/>
      <c r="DN125" s="833"/>
      <c r="DO125" s="833"/>
      <c r="DP125" s="833"/>
      <c r="DQ125" s="833" t="s">
        <v>126</v>
      </c>
      <c r="DR125" s="833"/>
      <c r="DS125" s="833"/>
      <c r="DT125" s="833"/>
      <c r="DU125" s="833"/>
      <c r="DV125" s="834" t="s">
        <v>126</v>
      </c>
      <c r="DW125" s="834"/>
      <c r="DX125" s="834"/>
      <c r="DY125" s="834"/>
      <c r="DZ125" s="835"/>
    </row>
    <row r="126" spans="1:130" s="144" customFormat="1" ht="26.25" customHeight="1" thickBot="1" x14ac:dyDescent="0.25">
      <c r="A126" s="811"/>
      <c r="B126" s="812"/>
      <c r="C126" s="806" t="s">
        <v>448</v>
      </c>
      <c r="D126" s="743"/>
      <c r="E126" s="743"/>
      <c r="F126" s="743"/>
      <c r="G126" s="743"/>
      <c r="H126" s="743"/>
      <c r="I126" s="743"/>
      <c r="J126" s="743"/>
      <c r="K126" s="743"/>
      <c r="L126" s="743"/>
      <c r="M126" s="743"/>
      <c r="N126" s="743"/>
      <c r="O126" s="743"/>
      <c r="P126" s="743"/>
      <c r="Q126" s="743"/>
      <c r="R126" s="743"/>
      <c r="S126" s="743"/>
      <c r="T126" s="743"/>
      <c r="U126" s="743"/>
      <c r="V126" s="743"/>
      <c r="W126" s="743"/>
      <c r="X126" s="743"/>
      <c r="Y126" s="743"/>
      <c r="Z126" s="744"/>
      <c r="AA126" s="770" t="s">
        <v>126</v>
      </c>
      <c r="AB126" s="771"/>
      <c r="AC126" s="771"/>
      <c r="AD126" s="771"/>
      <c r="AE126" s="772"/>
      <c r="AF126" s="773" t="s">
        <v>126</v>
      </c>
      <c r="AG126" s="771"/>
      <c r="AH126" s="771"/>
      <c r="AI126" s="771"/>
      <c r="AJ126" s="772"/>
      <c r="AK126" s="773" t="s">
        <v>126</v>
      </c>
      <c r="AL126" s="771"/>
      <c r="AM126" s="771"/>
      <c r="AN126" s="771"/>
      <c r="AO126" s="772"/>
      <c r="AP126" s="815" t="s">
        <v>126</v>
      </c>
      <c r="AQ126" s="816"/>
      <c r="AR126" s="816"/>
      <c r="AS126" s="816"/>
      <c r="AT126" s="817"/>
      <c r="AU126" s="237"/>
      <c r="AV126" s="237"/>
      <c r="AW126" s="237"/>
      <c r="AX126" s="237"/>
      <c r="AY126" s="237"/>
      <c r="AZ126" s="237"/>
      <c r="BA126" s="237"/>
      <c r="BB126" s="237"/>
      <c r="BC126" s="237"/>
      <c r="BD126" s="237"/>
      <c r="BE126" s="237"/>
      <c r="BF126" s="237"/>
      <c r="BG126" s="237"/>
      <c r="BH126" s="237"/>
      <c r="BI126" s="237"/>
      <c r="BJ126" s="237"/>
      <c r="BK126" s="237"/>
      <c r="BL126" s="237"/>
      <c r="BM126" s="237"/>
      <c r="BN126" s="237"/>
      <c r="BO126" s="237"/>
      <c r="BP126" s="237"/>
      <c r="BQ126" s="237"/>
      <c r="BR126" s="237"/>
      <c r="BS126" s="237"/>
      <c r="BT126" s="237"/>
      <c r="BU126" s="237"/>
      <c r="BV126" s="237"/>
      <c r="BW126" s="237"/>
      <c r="BX126" s="237"/>
      <c r="BY126" s="237"/>
      <c r="BZ126" s="237"/>
      <c r="CA126" s="237"/>
      <c r="CB126" s="237"/>
      <c r="CC126" s="237"/>
      <c r="CD126" s="164"/>
      <c r="CE126" s="164"/>
      <c r="CF126" s="164"/>
      <c r="CG126" s="237"/>
      <c r="CH126" s="237"/>
      <c r="CI126" s="237"/>
      <c r="CJ126" s="163"/>
      <c r="CK126" s="845"/>
      <c r="CL126" s="846"/>
      <c r="CM126" s="846"/>
      <c r="CN126" s="846"/>
      <c r="CO126" s="847"/>
      <c r="CP126" s="806" t="s">
        <v>460</v>
      </c>
      <c r="CQ126" s="743"/>
      <c r="CR126" s="743"/>
      <c r="CS126" s="743"/>
      <c r="CT126" s="743"/>
      <c r="CU126" s="743"/>
      <c r="CV126" s="743"/>
      <c r="CW126" s="743"/>
      <c r="CX126" s="743"/>
      <c r="CY126" s="743"/>
      <c r="CZ126" s="743"/>
      <c r="DA126" s="743"/>
      <c r="DB126" s="743"/>
      <c r="DC126" s="743"/>
      <c r="DD126" s="743"/>
      <c r="DE126" s="743"/>
      <c r="DF126" s="744"/>
      <c r="DG126" s="807" t="s">
        <v>126</v>
      </c>
      <c r="DH126" s="808"/>
      <c r="DI126" s="808"/>
      <c r="DJ126" s="808"/>
      <c r="DK126" s="808"/>
      <c r="DL126" s="808" t="s">
        <v>126</v>
      </c>
      <c r="DM126" s="808"/>
      <c r="DN126" s="808"/>
      <c r="DO126" s="808"/>
      <c r="DP126" s="808"/>
      <c r="DQ126" s="808" t="s">
        <v>126</v>
      </c>
      <c r="DR126" s="808"/>
      <c r="DS126" s="808"/>
      <c r="DT126" s="808"/>
      <c r="DU126" s="808"/>
      <c r="DV126" s="785" t="s">
        <v>126</v>
      </c>
      <c r="DW126" s="785"/>
      <c r="DX126" s="785"/>
      <c r="DY126" s="785"/>
      <c r="DZ126" s="786"/>
    </row>
    <row r="127" spans="1:130" s="144" customFormat="1" ht="26.25" customHeight="1" x14ac:dyDescent="0.2">
      <c r="A127" s="813"/>
      <c r="B127" s="814"/>
      <c r="C127" s="829" t="s">
        <v>461</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70" t="s">
        <v>126</v>
      </c>
      <c r="AB127" s="771"/>
      <c r="AC127" s="771"/>
      <c r="AD127" s="771"/>
      <c r="AE127" s="772"/>
      <c r="AF127" s="773" t="s">
        <v>126</v>
      </c>
      <c r="AG127" s="771"/>
      <c r="AH127" s="771"/>
      <c r="AI127" s="771"/>
      <c r="AJ127" s="772"/>
      <c r="AK127" s="773" t="s">
        <v>126</v>
      </c>
      <c r="AL127" s="771"/>
      <c r="AM127" s="771"/>
      <c r="AN127" s="771"/>
      <c r="AO127" s="772"/>
      <c r="AP127" s="815" t="s">
        <v>126</v>
      </c>
      <c r="AQ127" s="816"/>
      <c r="AR127" s="816"/>
      <c r="AS127" s="816"/>
      <c r="AT127" s="817"/>
      <c r="AU127" s="237"/>
      <c r="AV127" s="237"/>
      <c r="AW127" s="237"/>
      <c r="AX127" s="832" t="s">
        <v>462</v>
      </c>
      <c r="AY127" s="803"/>
      <c r="AZ127" s="803"/>
      <c r="BA127" s="803"/>
      <c r="BB127" s="803"/>
      <c r="BC127" s="803"/>
      <c r="BD127" s="803"/>
      <c r="BE127" s="804"/>
      <c r="BF127" s="802" t="s">
        <v>463</v>
      </c>
      <c r="BG127" s="803"/>
      <c r="BH127" s="803"/>
      <c r="BI127" s="803"/>
      <c r="BJ127" s="803"/>
      <c r="BK127" s="803"/>
      <c r="BL127" s="804"/>
      <c r="BM127" s="802" t="s">
        <v>464</v>
      </c>
      <c r="BN127" s="803"/>
      <c r="BO127" s="803"/>
      <c r="BP127" s="803"/>
      <c r="BQ127" s="803"/>
      <c r="BR127" s="803"/>
      <c r="BS127" s="804"/>
      <c r="BT127" s="802" t="s">
        <v>465</v>
      </c>
      <c r="BU127" s="803"/>
      <c r="BV127" s="803"/>
      <c r="BW127" s="803"/>
      <c r="BX127" s="803"/>
      <c r="BY127" s="803"/>
      <c r="BZ127" s="805"/>
      <c r="CA127" s="237"/>
      <c r="CB127" s="237"/>
      <c r="CC127" s="237"/>
      <c r="CD127" s="164"/>
      <c r="CE127" s="164"/>
      <c r="CF127" s="164"/>
      <c r="CG127" s="237"/>
      <c r="CH127" s="237"/>
      <c r="CI127" s="237"/>
      <c r="CJ127" s="163"/>
      <c r="CK127" s="845"/>
      <c r="CL127" s="846"/>
      <c r="CM127" s="846"/>
      <c r="CN127" s="846"/>
      <c r="CO127" s="847"/>
      <c r="CP127" s="806" t="s">
        <v>466</v>
      </c>
      <c r="CQ127" s="743"/>
      <c r="CR127" s="743"/>
      <c r="CS127" s="743"/>
      <c r="CT127" s="743"/>
      <c r="CU127" s="743"/>
      <c r="CV127" s="743"/>
      <c r="CW127" s="743"/>
      <c r="CX127" s="743"/>
      <c r="CY127" s="743"/>
      <c r="CZ127" s="743"/>
      <c r="DA127" s="743"/>
      <c r="DB127" s="743"/>
      <c r="DC127" s="743"/>
      <c r="DD127" s="743"/>
      <c r="DE127" s="743"/>
      <c r="DF127" s="744"/>
      <c r="DG127" s="807" t="s">
        <v>126</v>
      </c>
      <c r="DH127" s="808"/>
      <c r="DI127" s="808"/>
      <c r="DJ127" s="808"/>
      <c r="DK127" s="808"/>
      <c r="DL127" s="808" t="s">
        <v>126</v>
      </c>
      <c r="DM127" s="808"/>
      <c r="DN127" s="808"/>
      <c r="DO127" s="808"/>
      <c r="DP127" s="808"/>
      <c r="DQ127" s="808" t="s">
        <v>126</v>
      </c>
      <c r="DR127" s="808"/>
      <c r="DS127" s="808"/>
      <c r="DT127" s="808"/>
      <c r="DU127" s="808"/>
      <c r="DV127" s="785" t="s">
        <v>126</v>
      </c>
      <c r="DW127" s="785"/>
      <c r="DX127" s="785"/>
      <c r="DY127" s="785"/>
      <c r="DZ127" s="786"/>
    </row>
    <row r="128" spans="1:130" s="144" customFormat="1" ht="26.25" customHeight="1" thickBot="1" x14ac:dyDescent="0.25">
      <c r="A128" s="787" t="s">
        <v>467</v>
      </c>
      <c r="B128" s="788"/>
      <c r="C128" s="788"/>
      <c r="D128" s="788"/>
      <c r="E128" s="788"/>
      <c r="F128" s="788"/>
      <c r="G128" s="788"/>
      <c r="H128" s="788"/>
      <c r="I128" s="788"/>
      <c r="J128" s="788"/>
      <c r="K128" s="788"/>
      <c r="L128" s="788"/>
      <c r="M128" s="788"/>
      <c r="N128" s="788"/>
      <c r="O128" s="788"/>
      <c r="P128" s="788"/>
      <c r="Q128" s="788"/>
      <c r="R128" s="788"/>
      <c r="S128" s="788"/>
      <c r="T128" s="788"/>
      <c r="U128" s="788"/>
      <c r="V128" s="788"/>
      <c r="W128" s="789" t="s">
        <v>468</v>
      </c>
      <c r="X128" s="789"/>
      <c r="Y128" s="789"/>
      <c r="Z128" s="790"/>
      <c r="AA128" s="791" t="s">
        <v>126</v>
      </c>
      <c r="AB128" s="792"/>
      <c r="AC128" s="792"/>
      <c r="AD128" s="792"/>
      <c r="AE128" s="793"/>
      <c r="AF128" s="794" t="s">
        <v>126</v>
      </c>
      <c r="AG128" s="792"/>
      <c r="AH128" s="792"/>
      <c r="AI128" s="792"/>
      <c r="AJ128" s="793"/>
      <c r="AK128" s="794" t="s">
        <v>126</v>
      </c>
      <c r="AL128" s="792"/>
      <c r="AM128" s="792"/>
      <c r="AN128" s="792"/>
      <c r="AO128" s="793"/>
      <c r="AP128" s="795"/>
      <c r="AQ128" s="796"/>
      <c r="AR128" s="796"/>
      <c r="AS128" s="796"/>
      <c r="AT128" s="797"/>
      <c r="AU128" s="237"/>
      <c r="AV128" s="237"/>
      <c r="AW128" s="237"/>
      <c r="AX128" s="798" t="s">
        <v>469</v>
      </c>
      <c r="AY128" s="799"/>
      <c r="AZ128" s="799"/>
      <c r="BA128" s="799"/>
      <c r="BB128" s="799"/>
      <c r="BC128" s="799"/>
      <c r="BD128" s="799"/>
      <c r="BE128" s="800"/>
      <c r="BF128" s="777" t="s">
        <v>126</v>
      </c>
      <c r="BG128" s="778"/>
      <c r="BH128" s="778"/>
      <c r="BI128" s="778"/>
      <c r="BJ128" s="778"/>
      <c r="BK128" s="778"/>
      <c r="BL128" s="801"/>
      <c r="BM128" s="777">
        <v>15</v>
      </c>
      <c r="BN128" s="778"/>
      <c r="BO128" s="778"/>
      <c r="BP128" s="778"/>
      <c r="BQ128" s="778"/>
      <c r="BR128" s="778"/>
      <c r="BS128" s="801"/>
      <c r="BT128" s="777">
        <v>20</v>
      </c>
      <c r="BU128" s="778"/>
      <c r="BV128" s="778"/>
      <c r="BW128" s="778"/>
      <c r="BX128" s="778"/>
      <c r="BY128" s="778"/>
      <c r="BZ128" s="779"/>
      <c r="CA128" s="164"/>
      <c r="CB128" s="164"/>
      <c r="CC128" s="164"/>
      <c r="CD128" s="164"/>
      <c r="CE128" s="164"/>
      <c r="CF128" s="164"/>
      <c r="CG128" s="237"/>
      <c r="CH128" s="237"/>
      <c r="CI128" s="237"/>
      <c r="CJ128" s="163"/>
      <c r="CK128" s="848"/>
      <c r="CL128" s="849"/>
      <c r="CM128" s="849"/>
      <c r="CN128" s="849"/>
      <c r="CO128" s="850"/>
      <c r="CP128" s="780" t="s">
        <v>470</v>
      </c>
      <c r="CQ128" s="721"/>
      <c r="CR128" s="721"/>
      <c r="CS128" s="721"/>
      <c r="CT128" s="721"/>
      <c r="CU128" s="721"/>
      <c r="CV128" s="721"/>
      <c r="CW128" s="721"/>
      <c r="CX128" s="721"/>
      <c r="CY128" s="721"/>
      <c r="CZ128" s="721"/>
      <c r="DA128" s="721"/>
      <c r="DB128" s="721"/>
      <c r="DC128" s="721"/>
      <c r="DD128" s="721"/>
      <c r="DE128" s="721"/>
      <c r="DF128" s="722"/>
      <c r="DG128" s="781" t="s">
        <v>126</v>
      </c>
      <c r="DH128" s="782"/>
      <c r="DI128" s="782"/>
      <c r="DJ128" s="782"/>
      <c r="DK128" s="782"/>
      <c r="DL128" s="782" t="s">
        <v>126</v>
      </c>
      <c r="DM128" s="782"/>
      <c r="DN128" s="782"/>
      <c r="DO128" s="782"/>
      <c r="DP128" s="782"/>
      <c r="DQ128" s="782" t="s">
        <v>126</v>
      </c>
      <c r="DR128" s="782"/>
      <c r="DS128" s="782"/>
      <c r="DT128" s="782"/>
      <c r="DU128" s="782"/>
      <c r="DV128" s="783" t="s">
        <v>126</v>
      </c>
      <c r="DW128" s="783"/>
      <c r="DX128" s="783"/>
      <c r="DY128" s="783"/>
      <c r="DZ128" s="784"/>
    </row>
    <row r="129" spans="1:131" s="144" customFormat="1" ht="26.25" customHeight="1" x14ac:dyDescent="0.2">
      <c r="A129" s="765" t="s">
        <v>106</v>
      </c>
      <c r="B129" s="766"/>
      <c r="C129" s="766"/>
      <c r="D129" s="766"/>
      <c r="E129" s="766"/>
      <c r="F129" s="766"/>
      <c r="G129" s="766"/>
      <c r="H129" s="766"/>
      <c r="I129" s="766"/>
      <c r="J129" s="766"/>
      <c r="K129" s="766"/>
      <c r="L129" s="766"/>
      <c r="M129" s="766"/>
      <c r="N129" s="766"/>
      <c r="O129" s="766"/>
      <c r="P129" s="766"/>
      <c r="Q129" s="766"/>
      <c r="R129" s="766"/>
      <c r="S129" s="766"/>
      <c r="T129" s="766"/>
      <c r="U129" s="766"/>
      <c r="V129" s="766"/>
      <c r="W129" s="767" t="s">
        <v>471</v>
      </c>
      <c r="X129" s="768"/>
      <c r="Y129" s="768"/>
      <c r="Z129" s="769"/>
      <c r="AA129" s="770">
        <v>3504905</v>
      </c>
      <c r="AB129" s="771"/>
      <c r="AC129" s="771"/>
      <c r="AD129" s="771"/>
      <c r="AE129" s="772"/>
      <c r="AF129" s="773">
        <v>3735822</v>
      </c>
      <c r="AG129" s="771"/>
      <c r="AH129" s="771"/>
      <c r="AI129" s="771"/>
      <c r="AJ129" s="772"/>
      <c r="AK129" s="773">
        <v>3643073</v>
      </c>
      <c r="AL129" s="771"/>
      <c r="AM129" s="771"/>
      <c r="AN129" s="771"/>
      <c r="AO129" s="772"/>
      <c r="AP129" s="774"/>
      <c r="AQ129" s="775"/>
      <c r="AR129" s="775"/>
      <c r="AS129" s="775"/>
      <c r="AT129" s="776"/>
      <c r="AU129" s="146"/>
      <c r="AV129" s="146"/>
      <c r="AW129" s="146"/>
      <c r="AX129" s="742" t="s">
        <v>472</v>
      </c>
      <c r="AY129" s="743"/>
      <c r="AZ129" s="743"/>
      <c r="BA129" s="743"/>
      <c r="BB129" s="743"/>
      <c r="BC129" s="743"/>
      <c r="BD129" s="743"/>
      <c r="BE129" s="744"/>
      <c r="BF129" s="761" t="s">
        <v>126</v>
      </c>
      <c r="BG129" s="762"/>
      <c r="BH129" s="762"/>
      <c r="BI129" s="762"/>
      <c r="BJ129" s="762"/>
      <c r="BK129" s="762"/>
      <c r="BL129" s="763"/>
      <c r="BM129" s="761">
        <v>20</v>
      </c>
      <c r="BN129" s="762"/>
      <c r="BO129" s="762"/>
      <c r="BP129" s="762"/>
      <c r="BQ129" s="762"/>
      <c r="BR129" s="762"/>
      <c r="BS129" s="763"/>
      <c r="BT129" s="761">
        <v>30</v>
      </c>
      <c r="BU129" s="762"/>
      <c r="BV129" s="762"/>
      <c r="BW129" s="762"/>
      <c r="BX129" s="762"/>
      <c r="BY129" s="762"/>
      <c r="BZ129" s="764"/>
      <c r="CA129" s="165"/>
      <c r="CB129" s="165"/>
      <c r="CC129" s="165"/>
      <c r="CD129" s="165"/>
      <c r="CE129" s="165"/>
      <c r="CF129" s="165"/>
      <c r="CG129" s="165"/>
      <c r="CH129" s="165"/>
      <c r="CI129" s="165"/>
      <c r="CJ129" s="165"/>
      <c r="CK129" s="165"/>
      <c r="CL129" s="165"/>
      <c r="CM129" s="165"/>
      <c r="CN129" s="165"/>
      <c r="CO129" s="165"/>
      <c r="CP129" s="165"/>
      <c r="CQ129" s="165"/>
      <c r="CR129" s="165"/>
      <c r="CS129" s="165"/>
      <c r="CT129" s="165"/>
      <c r="CU129" s="165"/>
      <c r="CV129" s="165"/>
      <c r="CW129" s="165"/>
      <c r="CX129" s="165"/>
      <c r="CY129" s="165"/>
      <c r="CZ129" s="165"/>
      <c r="DA129" s="165"/>
      <c r="DB129" s="165"/>
      <c r="DC129" s="165"/>
      <c r="DD129" s="165"/>
      <c r="DE129" s="165"/>
      <c r="DF129" s="165"/>
      <c r="DG129" s="165"/>
      <c r="DH129" s="165"/>
      <c r="DI129" s="165"/>
      <c r="DJ129" s="165"/>
      <c r="DK129" s="165"/>
      <c r="DL129" s="165"/>
      <c r="DM129" s="165"/>
      <c r="DN129" s="165"/>
      <c r="DO129" s="165"/>
      <c r="DP129" s="146"/>
      <c r="DQ129" s="146"/>
      <c r="DR129" s="146"/>
      <c r="DS129" s="146"/>
      <c r="DT129" s="146"/>
      <c r="DU129" s="146"/>
      <c r="DV129" s="146"/>
      <c r="DW129" s="146"/>
      <c r="DX129" s="146"/>
      <c r="DY129" s="146"/>
      <c r="DZ129" s="146"/>
    </row>
    <row r="130" spans="1:131" s="144" customFormat="1" ht="26.25" customHeight="1" x14ac:dyDescent="0.2">
      <c r="A130" s="765" t="s">
        <v>473</v>
      </c>
      <c r="B130" s="766"/>
      <c r="C130" s="766"/>
      <c r="D130" s="766"/>
      <c r="E130" s="766"/>
      <c r="F130" s="766"/>
      <c r="G130" s="766"/>
      <c r="H130" s="766"/>
      <c r="I130" s="766"/>
      <c r="J130" s="766"/>
      <c r="K130" s="766"/>
      <c r="L130" s="766"/>
      <c r="M130" s="766"/>
      <c r="N130" s="766"/>
      <c r="O130" s="766"/>
      <c r="P130" s="766"/>
      <c r="Q130" s="766"/>
      <c r="R130" s="766"/>
      <c r="S130" s="766"/>
      <c r="T130" s="766"/>
      <c r="U130" s="766"/>
      <c r="V130" s="766"/>
      <c r="W130" s="767" t="s">
        <v>474</v>
      </c>
      <c r="X130" s="768"/>
      <c r="Y130" s="768"/>
      <c r="Z130" s="769"/>
      <c r="AA130" s="770">
        <v>504206</v>
      </c>
      <c r="AB130" s="771"/>
      <c r="AC130" s="771"/>
      <c r="AD130" s="771"/>
      <c r="AE130" s="772"/>
      <c r="AF130" s="773">
        <v>489066</v>
      </c>
      <c r="AG130" s="771"/>
      <c r="AH130" s="771"/>
      <c r="AI130" s="771"/>
      <c r="AJ130" s="772"/>
      <c r="AK130" s="773">
        <v>500556</v>
      </c>
      <c r="AL130" s="771"/>
      <c r="AM130" s="771"/>
      <c r="AN130" s="771"/>
      <c r="AO130" s="772"/>
      <c r="AP130" s="774"/>
      <c r="AQ130" s="775"/>
      <c r="AR130" s="775"/>
      <c r="AS130" s="775"/>
      <c r="AT130" s="776"/>
      <c r="AU130" s="146"/>
      <c r="AV130" s="146"/>
      <c r="AW130" s="146"/>
      <c r="AX130" s="742" t="s">
        <v>475</v>
      </c>
      <c r="AY130" s="743"/>
      <c r="AZ130" s="743"/>
      <c r="BA130" s="743"/>
      <c r="BB130" s="743"/>
      <c r="BC130" s="743"/>
      <c r="BD130" s="743"/>
      <c r="BE130" s="744"/>
      <c r="BF130" s="745">
        <v>15.1</v>
      </c>
      <c r="BG130" s="746"/>
      <c r="BH130" s="746"/>
      <c r="BI130" s="746"/>
      <c r="BJ130" s="746"/>
      <c r="BK130" s="746"/>
      <c r="BL130" s="747"/>
      <c r="BM130" s="745">
        <v>25</v>
      </c>
      <c r="BN130" s="746"/>
      <c r="BO130" s="746"/>
      <c r="BP130" s="746"/>
      <c r="BQ130" s="746"/>
      <c r="BR130" s="746"/>
      <c r="BS130" s="747"/>
      <c r="BT130" s="745">
        <v>35</v>
      </c>
      <c r="BU130" s="746"/>
      <c r="BV130" s="746"/>
      <c r="BW130" s="746"/>
      <c r="BX130" s="746"/>
      <c r="BY130" s="746"/>
      <c r="BZ130" s="748"/>
      <c r="CA130" s="165"/>
      <c r="CB130" s="165"/>
      <c r="CC130" s="165"/>
      <c r="CD130" s="165"/>
      <c r="CE130" s="165"/>
      <c r="CF130" s="165"/>
      <c r="CG130" s="165"/>
      <c r="CH130" s="165"/>
      <c r="CI130" s="165"/>
      <c r="CJ130" s="165"/>
      <c r="CK130" s="165"/>
      <c r="CL130" s="165"/>
      <c r="CM130" s="165"/>
      <c r="CN130" s="165"/>
      <c r="CO130" s="165"/>
      <c r="CP130" s="165"/>
      <c r="CQ130" s="165"/>
      <c r="CR130" s="165"/>
      <c r="CS130" s="165"/>
      <c r="CT130" s="165"/>
      <c r="CU130" s="165"/>
      <c r="CV130" s="165"/>
      <c r="CW130" s="165"/>
      <c r="CX130" s="165"/>
      <c r="CY130" s="165"/>
      <c r="CZ130" s="165"/>
      <c r="DA130" s="165"/>
      <c r="DB130" s="165"/>
      <c r="DC130" s="165"/>
      <c r="DD130" s="165"/>
      <c r="DE130" s="165"/>
      <c r="DF130" s="165"/>
      <c r="DG130" s="165"/>
      <c r="DH130" s="165"/>
      <c r="DI130" s="165"/>
      <c r="DJ130" s="165"/>
      <c r="DK130" s="165"/>
      <c r="DL130" s="165"/>
      <c r="DM130" s="165"/>
      <c r="DN130" s="165"/>
      <c r="DO130" s="165"/>
      <c r="DP130" s="146"/>
      <c r="DQ130" s="146"/>
      <c r="DR130" s="146"/>
      <c r="DS130" s="146"/>
      <c r="DT130" s="146"/>
      <c r="DU130" s="146"/>
      <c r="DV130" s="146"/>
      <c r="DW130" s="146"/>
      <c r="DX130" s="146"/>
      <c r="DY130" s="146"/>
      <c r="DZ130" s="146"/>
    </row>
    <row r="131" spans="1:131" s="144" customFormat="1" ht="26.25" customHeight="1" thickBot="1" x14ac:dyDescent="0.25">
      <c r="A131" s="749"/>
      <c r="B131" s="750"/>
      <c r="C131" s="750"/>
      <c r="D131" s="750"/>
      <c r="E131" s="750"/>
      <c r="F131" s="750"/>
      <c r="G131" s="750"/>
      <c r="H131" s="750"/>
      <c r="I131" s="750"/>
      <c r="J131" s="750"/>
      <c r="K131" s="750"/>
      <c r="L131" s="750"/>
      <c r="M131" s="750"/>
      <c r="N131" s="750"/>
      <c r="O131" s="750"/>
      <c r="P131" s="750"/>
      <c r="Q131" s="750"/>
      <c r="R131" s="750"/>
      <c r="S131" s="750"/>
      <c r="T131" s="750"/>
      <c r="U131" s="750"/>
      <c r="V131" s="750"/>
      <c r="W131" s="751" t="s">
        <v>476</v>
      </c>
      <c r="X131" s="752"/>
      <c r="Y131" s="752"/>
      <c r="Z131" s="753"/>
      <c r="AA131" s="754">
        <v>3000699</v>
      </c>
      <c r="AB131" s="755"/>
      <c r="AC131" s="755"/>
      <c r="AD131" s="755"/>
      <c r="AE131" s="756"/>
      <c r="AF131" s="757">
        <v>3246756</v>
      </c>
      <c r="AG131" s="755"/>
      <c r="AH131" s="755"/>
      <c r="AI131" s="755"/>
      <c r="AJ131" s="756"/>
      <c r="AK131" s="757">
        <v>3142517</v>
      </c>
      <c r="AL131" s="755"/>
      <c r="AM131" s="755"/>
      <c r="AN131" s="755"/>
      <c r="AO131" s="756"/>
      <c r="AP131" s="758"/>
      <c r="AQ131" s="759"/>
      <c r="AR131" s="759"/>
      <c r="AS131" s="759"/>
      <c r="AT131" s="760"/>
      <c r="AU131" s="146"/>
      <c r="AV131" s="146"/>
      <c r="AW131" s="146"/>
      <c r="AX131" s="720" t="s">
        <v>477</v>
      </c>
      <c r="AY131" s="721"/>
      <c r="AZ131" s="721"/>
      <c r="BA131" s="721"/>
      <c r="BB131" s="721"/>
      <c r="BC131" s="721"/>
      <c r="BD131" s="721"/>
      <c r="BE131" s="722"/>
      <c r="BF131" s="723">
        <v>109.2</v>
      </c>
      <c r="BG131" s="724"/>
      <c r="BH131" s="724"/>
      <c r="BI131" s="724"/>
      <c r="BJ131" s="724"/>
      <c r="BK131" s="724"/>
      <c r="BL131" s="725"/>
      <c r="BM131" s="723">
        <v>350</v>
      </c>
      <c r="BN131" s="724"/>
      <c r="BO131" s="724"/>
      <c r="BP131" s="724"/>
      <c r="BQ131" s="724"/>
      <c r="BR131" s="724"/>
      <c r="BS131" s="725"/>
      <c r="BT131" s="726"/>
      <c r="BU131" s="727"/>
      <c r="BV131" s="727"/>
      <c r="BW131" s="727"/>
      <c r="BX131" s="727"/>
      <c r="BY131" s="727"/>
      <c r="BZ131" s="728"/>
      <c r="CA131" s="165"/>
      <c r="CB131" s="165"/>
      <c r="CC131" s="165"/>
      <c r="CD131" s="165"/>
      <c r="CE131" s="165"/>
      <c r="CF131" s="165"/>
      <c r="CG131" s="165"/>
      <c r="CH131" s="165"/>
      <c r="CI131" s="165"/>
      <c r="CJ131" s="165"/>
      <c r="CK131" s="165"/>
      <c r="CL131" s="165"/>
      <c r="CM131" s="165"/>
      <c r="CN131" s="165"/>
      <c r="CO131" s="165"/>
      <c r="CP131" s="165"/>
      <c r="CQ131" s="165"/>
      <c r="CR131" s="165"/>
      <c r="CS131" s="165"/>
      <c r="CT131" s="165"/>
      <c r="CU131" s="165"/>
      <c r="CV131" s="165"/>
      <c r="CW131" s="165"/>
      <c r="CX131" s="165"/>
      <c r="CY131" s="165"/>
      <c r="CZ131" s="165"/>
      <c r="DA131" s="165"/>
      <c r="DB131" s="165"/>
      <c r="DC131" s="165"/>
      <c r="DD131" s="165"/>
      <c r="DE131" s="165"/>
      <c r="DF131" s="165"/>
      <c r="DG131" s="165"/>
      <c r="DH131" s="165"/>
      <c r="DI131" s="165"/>
      <c r="DJ131" s="165"/>
      <c r="DK131" s="165"/>
      <c r="DL131" s="165"/>
      <c r="DM131" s="165"/>
      <c r="DN131" s="165"/>
      <c r="DO131" s="165"/>
      <c r="DP131" s="146"/>
      <c r="DQ131" s="146"/>
      <c r="DR131" s="146"/>
      <c r="DS131" s="146"/>
      <c r="DT131" s="146"/>
      <c r="DU131" s="146"/>
      <c r="DV131" s="146"/>
      <c r="DW131" s="146"/>
      <c r="DX131" s="146"/>
      <c r="DY131" s="146"/>
      <c r="DZ131" s="146"/>
    </row>
    <row r="132" spans="1:131" s="144" customFormat="1" ht="26.25" customHeight="1" x14ac:dyDescent="0.2">
      <c r="A132" s="729" t="s">
        <v>478</v>
      </c>
      <c r="B132" s="730"/>
      <c r="C132" s="730"/>
      <c r="D132" s="730"/>
      <c r="E132" s="730"/>
      <c r="F132" s="730"/>
      <c r="G132" s="730"/>
      <c r="H132" s="730"/>
      <c r="I132" s="730"/>
      <c r="J132" s="730"/>
      <c r="K132" s="730"/>
      <c r="L132" s="730"/>
      <c r="M132" s="730"/>
      <c r="N132" s="730"/>
      <c r="O132" s="730"/>
      <c r="P132" s="730"/>
      <c r="Q132" s="730"/>
      <c r="R132" s="730"/>
      <c r="S132" s="730"/>
      <c r="T132" s="730"/>
      <c r="U132" s="730"/>
      <c r="V132" s="733" t="s">
        <v>479</v>
      </c>
      <c r="W132" s="733"/>
      <c r="X132" s="733"/>
      <c r="Y132" s="733"/>
      <c r="Z132" s="734"/>
      <c r="AA132" s="735">
        <v>14.94011895</v>
      </c>
      <c r="AB132" s="736"/>
      <c r="AC132" s="736"/>
      <c r="AD132" s="736"/>
      <c r="AE132" s="737"/>
      <c r="AF132" s="738">
        <v>14.830310620000001</v>
      </c>
      <c r="AG132" s="736"/>
      <c r="AH132" s="736"/>
      <c r="AI132" s="736"/>
      <c r="AJ132" s="737"/>
      <c r="AK132" s="738">
        <v>15.55453797</v>
      </c>
      <c r="AL132" s="736"/>
      <c r="AM132" s="736"/>
      <c r="AN132" s="736"/>
      <c r="AO132" s="737"/>
      <c r="AP132" s="739"/>
      <c r="AQ132" s="740"/>
      <c r="AR132" s="740"/>
      <c r="AS132" s="740"/>
      <c r="AT132" s="741"/>
      <c r="AU132" s="166"/>
      <c r="AV132" s="146"/>
      <c r="AW132" s="146"/>
      <c r="AX132" s="146"/>
      <c r="AY132" s="146"/>
      <c r="AZ132" s="146"/>
      <c r="BA132" s="146"/>
      <c r="BB132" s="146"/>
      <c r="BC132" s="146"/>
      <c r="BD132" s="146"/>
      <c r="BE132" s="146"/>
      <c r="BF132" s="146"/>
      <c r="BG132" s="146"/>
      <c r="BH132" s="146"/>
      <c r="BI132" s="146"/>
      <c r="BJ132" s="146"/>
      <c r="BK132" s="146"/>
      <c r="BL132" s="146"/>
      <c r="BM132" s="146"/>
      <c r="BN132" s="146"/>
      <c r="BO132" s="146"/>
      <c r="BP132" s="146"/>
      <c r="BQ132" s="146"/>
      <c r="BR132" s="146"/>
      <c r="BS132" s="147"/>
      <c r="BT132" s="146"/>
      <c r="BU132" s="146"/>
      <c r="BV132" s="146"/>
      <c r="BW132" s="146"/>
      <c r="BX132" s="146"/>
      <c r="BY132" s="146"/>
      <c r="BZ132" s="146"/>
      <c r="CA132" s="165"/>
      <c r="CB132" s="165"/>
      <c r="CC132" s="165"/>
      <c r="CD132" s="165"/>
      <c r="CE132" s="165"/>
      <c r="CF132" s="165"/>
      <c r="CG132" s="165"/>
      <c r="CH132" s="165"/>
      <c r="CI132" s="165"/>
      <c r="CJ132" s="165"/>
      <c r="CK132" s="165"/>
      <c r="CL132" s="165"/>
      <c r="CM132" s="165"/>
      <c r="CN132" s="165"/>
      <c r="CO132" s="165"/>
      <c r="CP132" s="165"/>
      <c r="CQ132" s="165"/>
      <c r="CR132" s="165"/>
      <c r="CS132" s="165"/>
      <c r="CT132" s="165"/>
      <c r="CU132" s="165"/>
      <c r="CV132" s="165"/>
      <c r="CW132" s="165"/>
      <c r="CX132" s="165"/>
      <c r="CY132" s="165"/>
      <c r="CZ132" s="165"/>
      <c r="DA132" s="165"/>
      <c r="DB132" s="165"/>
      <c r="DC132" s="165"/>
      <c r="DD132" s="165"/>
      <c r="DE132" s="165"/>
      <c r="DF132" s="165"/>
      <c r="DG132" s="165"/>
      <c r="DH132" s="165"/>
      <c r="DI132" s="165"/>
      <c r="DJ132" s="165"/>
      <c r="DK132" s="165"/>
      <c r="DL132" s="165"/>
      <c r="DM132" s="165"/>
      <c r="DN132" s="165"/>
      <c r="DO132" s="165"/>
      <c r="DP132" s="146"/>
      <c r="DQ132" s="146"/>
      <c r="DR132" s="146"/>
      <c r="DS132" s="146"/>
      <c r="DT132" s="146"/>
      <c r="DU132" s="146"/>
      <c r="DV132" s="146"/>
      <c r="DW132" s="146"/>
      <c r="DX132" s="146"/>
      <c r="DY132" s="146"/>
      <c r="DZ132" s="146"/>
    </row>
    <row r="133" spans="1:131" s="144" customFormat="1" ht="26.25" customHeight="1" thickBot="1" x14ac:dyDescent="0.25">
      <c r="A133" s="731"/>
      <c r="B133" s="732"/>
      <c r="C133" s="732"/>
      <c r="D133" s="732"/>
      <c r="E133" s="732"/>
      <c r="F133" s="732"/>
      <c r="G133" s="732"/>
      <c r="H133" s="732"/>
      <c r="I133" s="732"/>
      <c r="J133" s="732"/>
      <c r="K133" s="732"/>
      <c r="L133" s="732"/>
      <c r="M133" s="732"/>
      <c r="N133" s="732"/>
      <c r="O133" s="732"/>
      <c r="P133" s="732"/>
      <c r="Q133" s="732"/>
      <c r="R133" s="732"/>
      <c r="S133" s="732"/>
      <c r="T133" s="732"/>
      <c r="U133" s="732"/>
      <c r="V133" s="712" t="s">
        <v>480</v>
      </c>
      <c r="W133" s="712"/>
      <c r="X133" s="712"/>
      <c r="Y133" s="712"/>
      <c r="Z133" s="713"/>
      <c r="AA133" s="714">
        <v>15.3</v>
      </c>
      <c r="AB133" s="715"/>
      <c r="AC133" s="715"/>
      <c r="AD133" s="715"/>
      <c r="AE133" s="716"/>
      <c r="AF133" s="714">
        <v>15.1</v>
      </c>
      <c r="AG133" s="715"/>
      <c r="AH133" s="715"/>
      <c r="AI133" s="715"/>
      <c r="AJ133" s="716"/>
      <c r="AK133" s="714">
        <v>15.1</v>
      </c>
      <c r="AL133" s="715"/>
      <c r="AM133" s="715"/>
      <c r="AN133" s="715"/>
      <c r="AO133" s="716"/>
      <c r="AP133" s="717"/>
      <c r="AQ133" s="718"/>
      <c r="AR133" s="718"/>
      <c r="AS133" s="718"/>
      <c r="AT133" s="719"/>
      <c r="AU133" s="146"/>
      <c r="AV133" s="146"/>
      <c r="AW133" s="146"/>
      <c r="AX133" s="146"/>
      <c r="AY133" s="146"/>
      <c r="AZ133" s="146"/>
      <c r="BA133" s="146"/>
      <c r="BB133" s="146"/>
      <c r="BC133" s="146"/>
      <c r="BD133" s="146"/>
      <c r="BE133" s="146"/>
      <c r="BF133" s="146"/>
      <c r="BG133" s="146"/>
      <c r="BH133" s="146"/>
      <c r="BI133" s="146"/>
      <c r="BJ133" s="146"/>
      <c r="BK133" s="146"/>
      <c r="BL133" s="146"/>
      <c r="BM133" s="146"/>
      <c r="BN133" s="165"/>
      <c r="BO133" s="165"/>
      <c r="BP133" s="165"/>
      <c r="BQ133" s="165"/>
      <c r="BR133" s="165"/>
      <c r="BS133" s="165"/>
      <c r="BT133" s="165"/>
      <c r="BU133" s="165"/>
      <c r="BV133" s="165"/>
      <c r="BW133" s="165"/>
      <c r="BX133" s="165"/>
      <c r="BY133" s="165"/>
      <c r="BZ133" s="165"/>
      <c r="CA133" s="165"/>
      <c r="CB133" s="165"/>
      <c r="CC133" s="165"/>
      <c r="CD133" s="165"/>
      <c r="CE133" s="165"/>
      <c r="CF133" s="165"/>
      <c r="CG133" s="165"/>
      <c r="CH133" s="165"/>
      <c r="CI133" s="165"/>
      <c r="CJ133" s="165"/>
      <c r="CK133" s="165"/>
      <c r="CL133" s="165"/>
      <c r="CM133" s="165"/>
      <c r="CN133" s="165"/>
      <c r="CO133" s="165"/>
      <c r="CP133" s="165"/>
      <c r="CQ133" s="165"/>
      <c r="CR133" s="165"/>
      <c r="CS133" s="165"/>
      <c r="CT133" s="165"/>
      <c r="CU133" s="165"/>
      <c r="CV133" s="165"/>
      <c r="CW133" s="165"/>
      <c r="CX133" s="165"/>
      <c r="CY133" s="165"/>
      <c r="CZ133" s="165"/>
      <c r="DA133" s="165"/>
      <c r="DB133" s="165"/>
      <c r="DC133" s="165"/>
      <c r="DD133" s="165"/>
      <c r="DE133" s="165"/>
      <c r="DF133" s="165"/>
      <c r="DG133" s="165"/>
      <c r="DH133" s="165"/>
      <c r="DI133" s="165"/>
      <c r="DJ133" s="165"/>
      <c r="DK133" s="165"/>
      <c r="DL133" s="165"/>
      <c r="DM133" s="165"/>
      <c r="DN133" s="165"/>
      <c r="DO133" s="165"/>
      <c r="DP133" s="146"/>
      <c r="DQ133" s="146"/>
      <c r="DR133" s="146"/>
      <c r="DS133" s="146"/>
      <c r="DT133" s="146"/>
      <c r="DU133" s="146"/>
      <c r="DV133" s="146"/>
      <c r="DW133" s="146"/>
      <c r="DX133" s="146"/>
      <c r="DY133" s="146"/>
      <c r="DZ133" s="146"/>
    </row>
    <row r="134" spans="1:131" ht="11.25" customHeight="1" x14ac:dyDescent="0.2">
      <c r="A134" s="167"/>
      <c r="B134" s="167"/>
      <c r="C134" s="167"/>
      <c r="D134" s="167"/>
      <c r="E134" s="167"/>
      <c r="F134" s="167"/>
      <c r="G134" s="167"/>
      <c r="H134" s="167"/>
      <c r="I134" s="167"/>
      <c r="J134" s="167"/>
      <c r="K134" s="167"/>
      <c r="L134" s="167"/>
      <c r="M134" s="167"/>
      <c r="N134" s="167"/>
      <c r="O134" s="167"/>
      <c r="P134" s="167"/>
      <c r="Q134" s="167"/>
      <c r="R134" s="167"/>
      <c r="S134" s="167"/>
      <c r="T134" s="167"/>
      <c r="U134" s="167"/>
      <c r="V134" s="167"/>
      <c r="W134" s="167"/>
      <c r="X134" s="167"/>
      <c r="Y134" s="167"/>
      <c r="Z134" s="167"/>
      <c r="AA134" s="167"/>
      <c r="AB134" s="167"/>
      <c r="AC134" s="167"/>
      <c r="AD134" s="167"/>
      <c r="AE134" s="167"/>
      <c r="AF134" s="167"/>
      <c r="AG134" s="167"/>
      <c r="AH134" s="167"/>
      <c r="AI134" s="167"/>
      <c r="AJ134" s="167"/>
      <c r="AK134" s="167"/>
      <c r="AL134" s="167"/>
      <c r="AM134" s="167"/>
      <c r="AN134" s="167"/>
      <c r="AO134" s="167"/>
      <c r="AP134" s="167"/>
      <c r="AQ134" s="167"/>
      <c r="AR134" s="167"/>
      <c r="AS134" s="167"/>
      <c r="AT134" s="167"/>
      <c r="AU134" s="146"/>
      <c r="AV134" s="146"/>
      <c r="AW134" s="146"/>
      <c r="AX134" s="146"/>
      <c r="AY134" s="146"/>
      <c r="AZ134" s="146"/>
      <c r="BA134" s="146"/>
      <c r="BB134" s="146"/>
      <c r="BC134" s="146"/>
      <c r="BD134" s="146"/>
      <c r="BE134" s="146"/>
      <c r="BF134" s="146"/>
      <c r="BG134" s="146"/>
      <c r="BH134" s="146"/>
      <c r="BI134" s="146"/>
      <c r="BJ134" s="146"/>
      <c r="BK134" s="146"/>
      <c r="BL134" s="146"/>
      <c r="BM134" s="146"/>
      <c r="BN134" s="165"/>
      <c r="BO134" s="165"/>
      <c r="BP134" s="165"/>
      <c r="BQ134" s="165"/>
      <c r="BR134" s="165"/>
      <c r="BS134" s="165"/>
      <c r="BT134" s="165"/>
      <c r="BU134" s="165"/>
      <c r="BV134" s="165"/>
      <c r="BW134" s="165"/>
      <c r="BX134" s="165"/>
      <c r="BY134" s="165"/>
      <c r="BZ134" s="165"/>
      <c r="CA134" s="165"/>
      <c r="CB134" s="165"/>
      <c r="CC134" s="165"/>
      <c r="CD134" s="165"/>
      <c r="CE134" s="165"/>
      <c r="CF134" s="165"/>
      <c r="CG134" s="165"/>
      <c r="CH134" s="165"/>
      <c r="CI134" s="165"/>
      <c r="CJ134" s="165"/>
      <c r="CK134" s="165"/>
      <c r="CL134" s="165"/>
      <c r="CM134" s="165"/>
      <c r="CN134" s="165"/>
      <c r="CO134" s="165"/>
      <c r="CP134" s="165"/>
      <c r="CQ134" s="165"/>
      <c r="CR134" s="165"/>
      <c r="CS134" s="165"/>
      <c r="CT134" s="165"/>
      <c r="CU134" s="165"/>
      <c r="CV134" s="165"/>
      <c r="CW134" s="165"/>
      <c r="CX134" s="165"/>
      <c r="CY134" s="165"/>
      <c r="CZ134" s="165"/>
      <c r="DA134" s="165"/>
      <c r="DB134" s="165"/>
      <c r="DC134" s="165"/>
      <c r="DD134" s="165"/>
      <c r="DE134" s="165"/>
      <c r="DF134" s="165"/>
      <c r="DG134" s="165"/>
      <c r="DH134" s="165"/>
      <c r="DI134" s="165"/>
      <c r="DJ134" s="165"/>
      <c r="DK134" s="165"/>
      <c r="DL134" s="165"/>
      <c r="DM134" s="165"/>
      <c r="DN134" s="165"/>
      <c r="DO134" s="165"/>
      <c r="DP134" s="146"/>
      <c r="DQ134" s="146"/>
      <c r="DR134" s="146"/>
      <c r="DS134" s="146"/>
      <c r="DT134" s="146"/>
      <c r="DU134" s="146"/>
      <c r="DV134" s="146"/>
      <c r="DW134" s="146"/>
      <c r="DX134" s="146"/>
      <c r="DY134" s="146"/>
      <c r="DZ134" s="146"/>
      <c r="EA134" s="144"/>
    </row>
    <row r="135" spans="1:131" ht="14.4" hidden="1" x14ac:dyDescent="0.2">
      <c r="AU135" s="167"/>
      <c r="AV135" s="167"/>
      <c r="AW135" s="167"/>
      <c r="AX135" s="167"/>
      <c r="AY135" s="167"/>
      <c r="AZ135" s="167"/>
      <c r="BA135" s="167"/>
      <c r="BB135" s="167"/>
      <c r="BC135" s="167"/>
      <c r="BD135" s="167"/>
      <c r="BE135" s="167"/>
      <c r="BF135" s="167"/>
      <c r="BG135" s="167"/>
      <c r="BH135" s="167"/>
      <c r="BI135" s="167"/>
      <c r="BJ135" s="167"/>
      <c r="BK135" s="167"/>
      <c r="BL135" s="167"/>
      <c r="BM135" s="167"/>
      <c r="BN135" s="167"/>
      <c r="BO135" s="167"/>
      <c r="BP135" s="167"/>
      <c r="BQ135" s="167"/>
      <c r="BR135" s="167"/>
      <c r="BS135" s="167"/>
      <c r="BT135" s="167"/>
      <c r="BU135" s="167"/>
      <c r="BV135" s="167"/>
      <c r="BW135" s="167"/>
      <c r="BX135" s="167"/>
      <c r="BY135" s="167"/>
      <c r="BZ135" s="167"/>
      <c r="CA135" s="167"/>
      <c r="CB135" s="167"/>
      <c r="CC135" s="167"/>
      <c r="CD135" s="167"/>
      <c r="CE135" s="167"/>
      <c r="CF135" s="167"/>
      <c r="CG135" s="167"/>
      <c r="CH135" s="167"/>
      <c r="CI135" s="167"/>
      <c r="CJ135" s="167"/>
      <c r="CK135" s="167"/>
      <c r="CL135" s="167"/>
      <c r="CM135" s="167"/>
      <c r="CN135" s="167"/>
      <c r="CO135" s="167"/>
      <c r="CP135" s="167"/>
      <c r="CQ135" s="167"/>
      <c r="CR135" s="167"/>
      <c r="CS135" s="167"/>
      <c r="CT135" s="167"/>
      <c r="CU135" s="167"/>
      <c r="CV135" s="167"/>
      <c r="CW135" s="167"/>
      <c r="CX135" s="167"/>
      <c r="CY135" s="167"/>
      <c r="CZ135" s="167"/>
      <c r="DA135" s="167"/>
      <c r="DB135" s="167"/>
      <c r="DC135" s="167"/>
      <c r="DD135" s="167"/>
      <c r="DE135" s="167"/>
      <c r="DF135" s="167"/>
      <c r="DG135" s="167"/>
      <c r="DH135" s="167"/>
      <c r="DI135" s="167"/>
      <c r="DJ135" s="167"/>
      <c r="DK135" s="167"/>
      <c r="DL135" s="167"/>
      <c r="DM135" s="167"/>
      <c r="DN135" s="167"/>
      <c r="DO135" s="167"/>
      <c r="DP135" s="167"/>
      <c r="DQ135" s="167"/>
      <c r="DR135" s="167"/>
      <c r="DS135" s="167"/>
      <c r="DT135" s="167"/>
      <c r="DU135" s="167"/>
      <c r="DV135" s="167"/>
      <c r="DW135" s="167"/>
      <c r="DX135" s="167"/>
      <c r="DY135" s="167"/>
      <c r="DZ135" s="167"/>
    </row>
  </sheetData>
  <sheetProtection algorithmName="SHA-512" hashValue="EaqEIMCnZTmAluYxbEyFLM1y9PXjWLww1T9Ss+wOoW5HC166SVcAtgUuYYAlJ3Co0f2Nft/ldMy2HNbJKukl2A==" saltValue="u85wdpy/+/9Pw9/uSfJfj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169" customWidth="1"/>
    <col min="121" max="121" width="0" style="168" hidden="1" customWidth="1"/>
    <col min="122" max="16384" width="9" style="168" hidden="1"/>
  </cols>
  <sheetData>
    <row r="1" spans="1:120" ht="13.2" x14ac:dyDescent="0.2">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168"/>
    </row>
    <row r="17" spans="119:120" ht="13.2" x14ac:dyDescent="0.2">
      <c r="DP17" s="168"/>
    </row>
    <row r="18" spans="119:120" ht="13.2" x14ac:dyDescent="0.2"/>
    <row r="19" spans="119:120" ht="13.2" x14ac:dyDescent="0.2"/>
    <row r="20" spans="119:120" ht="13.2" x14ac:dyDescent="0.2">
      <c r="DO20" s="168"/>
      <c r="DP20" s="168"/>
    </row>
    <row r="21" spans="119:120" ht="13.2" x14ac:dyDescent="0.2">
      <c r="DP21" s="168"/>
    </row>
    <row r="22" spans="119:120" ht="13.2" x14ac:dyDescent="0.2"/>
    <row r="23" spans="119:120" ht="13.2" x14ac:dyDescent="0.2">
      <c r="DO23" s="168"/>
      <c r="DP23" s="168"/>
    </row>
    <row r="24" spans="119:120" ht="13.2" x14ac:dyDescent="0.2">
      <c r="DP24" s="168"/>
    </row>
    <row r="25" spans="119:120" ht="13.2" x14ac:dyDescent="0.2">
      <c r="DP25" s="168"/>
    </row>
    <row r="26" spans="119:120" ht="13.2" x14ac:dyDescent="0.2">
      <c r="DO26" s="168"/>
      <c r="DP26" s="168"/>
    </row>
    <row r="27" spans="119:120" ht="13.2" x14ac:dyDescent="0.2"/>
    <row r="28" spans="119:120" ht="13.2" x14ac:dyDescent="0.2">
      <c r="DO28" s="168"/>
      <c r="DP28" s="168"/>
    </row>
    <row r="29" spans="119:120" ht="13.2" x14ac:dyDescent="0.2">
      <c r="DP29" s="168"/>
    </row>
    <row r="30" spans="119:120" ht="13.2" x14ac:dyDescent="0.2"/>
    <row r="31" spans="119:120" ht="13.2" x14ac:dyDescent="0.2">
      <c r="DO31" s="168"/>
      <c r="DP31" s="168"/>
    </row>
    <row r="32" spans="119:120" ht="13.2" x14ac:dyDescent="0.2"/>
    <row r="33" spans="98:120" ht="13.2" x14ac:dyDescent="0.2">
      <c r="DO33" s="168"/>
      <c r="DP33" s="168"/>
    </row>
    <row r="34" spans="98:120" ht="13.2" x14ac:dyDescent="0.2">
      <c r="DM34" s="168"/>
    </row>
    <row r="35" spans="98:120" ht="13.2" x14ac:dyDescent="0.2">
      <c r="CT35" s="168"/>
      <c r="CU35" s="168"/>
      <c r="CV35" s="168"/>
      <c r="CY35" s="168"/>
      <c r="CZ35" s="168"/>
      <c r="DA35" s="168"/>
      <c r="DD35" s="168"/>
      <c r="DE35" s="168"/>
      <c r="DF35" s="168"/>
      <c r="DI35" s="168"/>
      <c r="DJ35" s="168"/>
      <c r="DK35" s="168"/>
      <c r="DM35" s="168"/>
      <c r="DN35" s="168"/>
      <c r="DO35" s="168"/>
      <c r="DP35" s="168"/>
    </row>
    <row r="36" spans="98:120" ht="13.2" x14ac:dyDescent="0.2"/>
    <row r="37" spans="98:120" ht="13.2" x14ac:dyDescent="0.2">
      <c r="CW37" s="168"/>
      <c r="DB37" s="168"/>
      <c r="DG37" s="168"/>
      <c r="DL37" s="168"/>
      <c r="DP37" s="168"/>
    </row>
    <row r="38" spans="98:120" ht="13.2" x14ac:dyDescent="0.2">
      <c r="CT38" s="168"/>
      <c r="CU38" s="168"/>
      <c r="CV38" s="168"/>
      <c r="CW38" s="168"/>
      <c r="CY38" s="168"/>
      <c r="CZ38" s="168"/>
      <c r="DA38" s="168"/>
      <c r="DB38" s="168"/>
      <c r="DD38" s="168"/>
      <c r="DE38" s="168"/>
      <c r="DF38" s="168"/>
      <c r="DG38" s="168"/>
      <c r="DI38" s="168"/>
      <c r="DJ38" s="168"/>
      <c r="DK38" s="168"/>
      <c r="DL38" s="168"/>
      <c r="DN38" s="168"/>
      <c r="DO38" s="168"/>
      <c r="DP38" s="168"/>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168"/>
      <c r="DO49" s="168"/>
      <c r="DP49" s="168"/>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168"/>
      <c r="CS63" s="168"/>
      <c r="CX63" s="168"/>
      <c r="DC63" s="168"/>
      <c r="DH63" s="168"/>
    </row>
    <row r="64" spans="22:120" ht="13.2" x14ac:dyDescent="0.2">
      <c r="V64" s="168"/>
    </row>
    <row r="65" spans="15:120" ht="13.2" x14ac:dyDescent="0.2">
      <c r="X65" s="168"/>
      <c r="Z65" s="168"/>
      <c r="AA65" s="168"/>
      <c r="AB65" s="168"/>
      <c r="AC65" s="168"/>
      <c r="AD65" s="168"/>
      <c r="AE65" s="168"/>
      <c r="AF65" s="168"/>
      <c r="AG65" s="168"/>
      <c r="AH65" s="168"/>
      <c r="AI65" s="168"/>
      <c r="AJ65" s="168"/>
      <c r="AK65" s="168"/>
      <c r="AL65" s="168"/>
      <c r="AM65" s="168"/>
      <c r="AN65" s="168"/>
      <c r="AO65" s="168"/>
      <c r="AP65" s="168"/>
      <c r="AQ65" s="168"/>
      <c r="AR65" s="168"/>
      <c r="AS65" s="168"/>
      <c r="AT65" s="168"/>
      <c r="AU65" s="168"/>
      <c r="AV65" s="168"/>
      <c r="AW65" s="168"/>
      <c r="AX65" s="168"/>
      <c r="AY65" s="168"/>
      <c r="AZ65" s="168"/>
      <c r="BA65" s="168"/>
      <c r="BB65" s="168"/>
      <c r="BC65" s="168"/>
      <c r="BD65" s="168"/>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U65" s="168"/>
      <c r="CZ65" s="168"/>
      <c r="DE65" s="168"/>
      <c r="DJ65" s="168"/>
    </row>
    <row r="66" spans="15:120" ht="13.2" x14ac:dyDescent="0.2">
      <c r="Q66" s="168"/>
      <c r="S66" s="168"/>
      <c r="U66" s="168"/>
      <c r="DM66" s="168"/>
    </row>
    <row r="67" spans="15:120" ht="13.2" x14ac:dyDescent="0.2">
      <c r="O67" s="168"/>
      <c r="P67" s="168"/>
      <c r="R67" s="168"/>
      <c r="T67" s="168"/>
      <c r="Y67" s="168"/>
      <c r="CT67" s="168"/>
      <c r="CV67" s="168"/>
      <c r="CW67" s="168"/>
      <c r="CY67" s="168"/>
      <c r="DA67" s="168"/>
      <c r="DB67" s="168"/>
      <c r="DD67" s="168"/>
      <c r="DF67" s="168"/>
      <c r="DG67" s="168"/>
      <c r="DI67" s="168"/>
      <c r="DK67" s="168"/>
      <c r="DL67" s="168"/>
      <c r="DN67" s="168"/>
      <c r="DO67" s="168"/>
      <c r="DP67" s="168"/>
    </row>
    <row r="68" spans="15:120" ht="13.2" x14ac:dyDescent="0.2"/>
    <row r="69" spans="15:120" ht="13.2" x14ac:dyDescent="0.2"/>
    <row r="70" spans="15:120" ht="13.2" x14ac:dyDescent="0.2"/>
    <row r="71" spans="15:120" ht="13.2" x14ac:dyDescent="0.2"/>
    <row r="72" spans="15:120" ht="13.2" x14ac:dyDescent="0.2">
      <c r="DP72" s="168"/>
    </row>
    <row r="73" spans="15:120" ht="13.2" x14ac:dyDescent="0.2">
      <c r="DP73" s="168"/>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168"/>
      <c r="CX96" s="168"/>
      <c r="DC96" s="168"/>
      <c r="DH96" s="168"/>
    </row>
    <row r="97" spans="24:120" ht="13.2" x14ac:dyDescent="0.2">
      <c r="CS97" s="168"/>
      <c r="CX97" s="168"/>
      <c r="DC97" s="168"/>
      <c r="DH97" s="168"/>
      <c r="DP97" s="169" t="s">
        <v>481</v>
      </c>
    </row>
    <row r="98" spans="24:120" ht="13.2" hidden="1" x14ac:dyDescent="0.2">
      <c r="CS98" s="168"/>
      <c r="CX98" s="168"/>
      <c r="DC98" s="168"/>
      <c r="DH98" s="168"/>
    </row>
    <row r="99" spans="24:120" ht="13.2" hidden="1" x14ac:dyDescent="0.2">
      <c r="CS99" s="168"/>
      <c r="CX99" s="168"/>
      <c r="DC99" s="168"/>
      <c r="DH99" s="168"/>
    </row>
    <row r="101" spans="24:120" ht="12" hidden="1" customHeight="1" x14ac:dyDescent="0.2">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168"/>
      <c r="AZ101" s="168"/>
      <c r="BA101" s="168"/>
      <c r="BB101" s="168"/>
      <c r="BC101" s="168"/>
      <c r="BD101" s="168"/>
      <c r="BE101" s="168"/>
      <c r="BF101" s="168"/>
      <c r="BG101" s="168"/>
      <c r="BH101" s="168"/>
      <c r="BI101" s="168"/>
      <c r="BJ101" s="168"/>
      <c r="BK101" s="168"/>
      <c r="BL101" s="168"/>
      <c r="BM101" s="168"/>
      <c r="BN101" s="168"/>
      <c r="BO101" s="168"/>
      <c r="BP101" s="168"/>
      <c r="BQ101" s="168"/>
      <c r="BR101" s="168"/>
      <c r="BS101" s="168"/>
      <c r="BT101" s="168"/>
      <c r="BU101" s="168"/>
      <c r="BV101" s="168"/>
      <c r="BW101" s="168"/>
      <c r="BX101" s="168"/>
      <c r="BY101" s="168"/>
      <c r="BZ101" s="168"/>
      <c r="CA101" s="168"/>
      <c r="CB101" s="168"/>
      <c r="CC101" s="168"/>
      <c r="CD101" s="168"/>
      <c r="CE101" s="168"/>
      <c r="CF101" s="168"/>
      <c r="CG101" s="168"/>
      <c r="CH101" s="168"/>
      <c r="CI101" s="168"/>
      <c r="CJ101" s="168"/>
      <c r="CK101" s="168"/>
      <c r="CL101" s="168"/>
      <c r="CM101" s="168"/>
      <c r="CN101" s="168"/>
      <c r="CO101" s="168"/>
      <c r="CP101" s="168"/>
      <c r="CQ101" s="168"/>
      <c r="CR101" s="168"/>
      <c r="CU101" s="168"/>
      <c r="CZ101" s="168"/>
      <c r="DE101" s="168"/>
      <c r="DJ101" s="168"/>
    </row>
    <row r="102" spans="24:120" ht="1.5" hidden="1" customHeight="1" x14ac:dyDescent="0.2">
      <c r="CU102" s="168"/>
      <c r="CZ102" s="168"/>
      <c r="DE102" s="168"/>
      <c r="DJ102" s="168"/>
      <c r="DM102" s="168"/>
    </row>
    <row r="103" spans="24:120" ht="13.2" hidden="1" x14ac:dyDescent="0.2">
      <c r="CT103" s="168"/>
      <c r="CV103" s="168"/>
      <c r="CW103" s="168"/>
      <c r="CY103" s="168"/>
      <c r="DA103" s="168"/>
      <c r="DB103" s="168"/>
      <c r="DD103" s="168"/>
      <c r="DF103" s="168"/>
      <c r="DG103" s="168"/>
      <c r="DI103" s="168"/>
      <c r="DK103" s="168"/>
      <c r="DL103" s="168"/>
      <c r="DM103" s="168"/>
      <c r="DN103" s="168"/>
      <c r="DO103" s="168"/>
      <c r="DP103" s="168"/>
    </row>
    <row r="104" spans="24:120" ht="13.2" hidden="1" x14ac:dyDescent="0.2">
      <c r="CV104" s="168"/>
      <c r="CW104" s="168"/>
      <c r="DA104" s="168"/>
      <c r="DB104" s="168"/>
      <c r="DF104" s="168"/>
      <c r="DG104" s="168"/>
      <c r="DK104" s="168"/>
      <c r="DL104" s="168"/>
      <c r="DN104" s="168"/>
      <c r="DO104" s="168"/>
      <c r="DP104" s="168"/>
    </row>
    <row r="105" spans="24:120" ht="12.75" hidden="1" customHeight="1" x14ac:dyDescent="0.2"/>
  </sheetData>
  <sheetProtection algorithmName="SHA-512" hashValue="4JZCK7zO2krURKrez+f/XNphBFY8sztIVSLWe9Oivymrl6u3XJCFJSwJv7Mb4FSsquaAcLiYH0l3qXjr4Z5YQw==" saltValue="WLBdYdhVqRrnxxm+wOox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CDC8C-9975-49BD-A03A-644EC60BF339}">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169" customWidth="1"/>
    <col min="117" max="16384" width="9" style="168" hidden="1"/>
  </cols>
  <sheetData>
    <row r="1" spans="2:116" ht="13.2" x14ac:dyDescent="0.2">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row>
    <row r="2" spans="2:116" ht="13.2" x14ac:dyDescent="0.2"/>
    <row r="3" spans="2:116" ht="13.2" x14ac:dyDescent="0.2"/>
    <row r="4" spans="2:116" ht="13.2" x14ac:dyDescent="0.2">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row>
    <row r="5" spans="2:116" ht="13.2" x14ac:dyDescent="0.2">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8"/>
      <c r="BA18" s="168"/>
      <c r="BB18" s="168"/>
      <c r="BC18" s="168"/>
      <c r="BD18" s="168"/>
      <c r="BE18" s="168"/>
      <c r="BF18" s="168"/>
      <c r="BG18" s="168"/>
      <c r="BH18" s="168"/>
      <c r="BI18" s="168"/>
      <c r="BJ18" s="168"/>
      <c r="BK18" s="168"/>
      <c r="BL18" s="168"/>
      <c r="BM18" s="168"/>
      <c r="BN18" s="168"/>
      <c r="BO18" s="168"/>
      <c r="BP18" s="168"/>
      <c r="BQ18" s="168"/>
      <c r="BR18" s="168"/>
      <c r="BS18" s="168"/>
      <c r="BT18" s="168"/>
      <c r="BU18" s="168"/>
      <c r="BV18" s="168"/>
      <c r="BW18" s="168"/>
      <c r="BX18" s="168"/>
      <c r="BY18" s="168"/>
      <c r="BZ18" s="168"/>
      <c r="CA18" s="168"/>
      <c r="CB18" s="168"/>
      <c r="CC18" s="168"/>
      <c r="CD18" s="168"/>
      <c r="CE18" s="168"/>
      <c r="CF18" s="168"/>
      <c r="CG18" s="168"/>
      <c r="CH18" s="168"/>
      <c r="CI18" s="168"/>
      <c r="CJ18" s="168"/>
      <c r="CK18" s="168"/>
      <c r="CL18" s="168"/>
      <c r="CM18" s="168"/>
      <c r="CN18" s="168"/>
      <c r="CO18" s="168"/>
      <c r="CP18" s="168"/>
      <c r="CQ18" s="168"/>
      <c r="CR18" s="168"/>
      <c r="CS18" s="168"/>
      <c r="CT18" s="168"/>
      <c r="CU18" s="168"/>
      <c r="CV18" s="168"/>
      <c r="CW18" s="168"/>
      <c r="CX18" s="168"/>
      <c r="CY18" s="168"/>
      <c r="CZ18" s="168"/>
      <c r="DA18" s="168"/>
      <c r="DB18" s="168"/>
      <c r="DC18" s="168"/>
      <c r="DD18" s="168"/>
      <c r="DE18" s="168"/>
      <c r="DF18" s="168"/>
      <c r="DG18" s="168"/>
      <c r="DH18" s="168"/>
      <c r="DI18" s="168"/>
      <c r="DJ18" s="168"/>
      <c r="DK18" s="168"/>
      <c r="DL18" s="168"/>
    </row>
    <row r="19" spans="9:116" ht="13.2" x14ac:dyDescent="0.2"/>
    <row r="20" spans="9:116" ht="13.2" x14ac:dyDescent="0.2"/>
    <row r="21" spans="9:116" ht="13.2" x14ac:dyDescent="0.2">
      <c r="DL21" s="168"/>
    </row>
    <row r="22" spans="9:116" ht="13.2" x14ac:dyDescent="0.2">
      <c r="DI22" s="168"/>
      <c r="DJ22" s="168"/>
      <c r="DK22" s="168"/>
      <c r="DL22" s="168"/>
    </row>
    <row r="23" spans="9:116" ht="13.2" x14ac:dyDescent="0.2">
      <c r="CY23" s="168"/>
      <c r="CZ23" s="168"/>
      <c r="DA23" s="168"/>
      <c r="DB23" s="168"/>
      <c r="DC23" s="168"/>
      <c r="DD23" s="168"/>
      <c r="DE23" s="168"/>
      <c r="DF23" s="168"/>
      <c r="DG23" s="168"/>
      <c r="DH23" s="168"/>
      <c r="DI23" s="168"/>
      <c r="DJ23" s="168"/>
      <c r="DK23" s="168"/>
      <c r="DL23" s="168"/>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168"/>
      <c r="DA35" s="168"/>
      <c r="DB35" s="168"/>
      <c r="DC35" s="168"/>
      <c r="DD35" s="168"/>
      <c r="DE35" s="168"/>
      <c r="DF35" s="168"/>
      <c r="DG35" s="168"/>
      <c r="DH35" s="168"/>
      <c r="DI35" s="168"/>
      <c r="DJ35" s="168"/>
      <c r="DK35" s="168"/>
      <c r="DL35" s="168"/>
    </row>
    <row r="36" spans="15:116" ht="13.2" x14ac:dyDescent="0.2"/>
    <row r="37" spans="15:116" ht="13.2" x14ac:dyDescent="0.2">
      <c r="DL37" s="168"/>
    </row>
    <row r="38" spans="15:116" ht="13.2" x14ac:dyDescent="0.2">
      <c r="DI38" s="168"/>
      <c r="DJ38" s="168"/>
      <c r="DK38" s="168"/>
      <c r="DL38" s="168"/>
    </row>
    <row r="39" spans="15:116" ht="13.2" x14ac:dyDescent="0.2"/>
    <row r="40" spans="15:116" ht="13.2" x14ac:dyDescent="0.2"/>
    <row r="41" spans="15:116" ht="13.2" x14ac:dyDescent="0.2"/>
    <row r="42" spans="15:116" ht="13.2" x14ac:dyDescent="0.2"/>
    <row r="43" spans="15:116" ht="13.2" x14ac:dyDescent="0.2">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168"/>
      <c r="CP43" s="168"/>
      <c r="CQ43" s="168"/>
      <c r="CR43" s="168"/>
      <c r="CS43" s="168"/>
      <c r="CT43" s="168"/>
      <c r="CU43" s="168"/>
      <c r="CV43" s="168"/>
      <c r="CW43" s="168"/>
      <c r="CX43" s="168"/>
      <c r="CY43" s="168"/>
      <c r="CZ43" s="168"/>
      <c r="DA43" s="168"/>
      <c r="DB43" s="168"/>
      <c r="DC43" s="168"/>
      <c r="DD43" s="168"/>
      <c r="DE43" s="168"/>
      <c r="DF43" s="168"/>
      <c r="DG43" s="168"/>
      <c r="DH43" s="168"/>
      <c r="DI43" s="168"/>
      <c r="DJ43" s="168"/>
      <c r="DK43" s="168"/>
      <c r="DL43" s="168"/>
    </row>
    <row r="44" spans="15:116" ht="13.2" x14ac:dyDescent="0.2">
      <c r="DL44" s="168"/>
    </row>
    <row r="45" spans="15:116" ht="13.2" x14ac:dyDescent="0.2"/>
    <row r="46" spans="15:116" ht="13.2" x14ac:dyDescent="0.2">
      <c r="DA46" s="168"/>
      <c r="DB46" s="168"/>
      <c r="DC46" s="168"/>
      <c r="DD46" s="168"/>
      <c r="DE46" s="168"/>
      <c r="DF46" s="168"/>
      <c r="DG46" s="168"/>
      <c r="DH46" s="168"/>
      <c r="DI46" s="168"/>
      <c r="DJ46" s="168"/>
      <c r="DK46" s="168"/>
      <c r="DL46" s="168"/>
    </row>
    <row r="47" spans="15:116" ht="13.2" x14ac:dyDescent="0.2"/>
    <row r="48" spans="15:116" ht="13.2" x14ac:dyDescent="0.2"/>
    <row r="49" spans="104:116" ht="13.2" x14ac:dyDescent="0.2"/>
    <row r="50" spans="104:116" ht="13.2" x14ac:dyDescent="0.2">
      <c r="CZ50" s="168"/>
      <c r="DA50" s="168"/>
      <c r="DB50" s="168"/>
      <c r="DC50" s="168"/>
      <c r="DD50" s="168"/>
      <c r="DE50" s="168"/>
      <c r="DF50" s="168"/>
      <c r="DG50" s="168"/>
      <c r="DH50" s="168"/>
      <c r="DI50" s="168"/>
      <c r="DJ50" s="168"/>
      <c r="DK50" s="168"/>
      <c r="DL50" s="168"/>
    </row>
    <row r="51" spans="104:116" ht="13.2" x14ac:dyDescent="0.2"/>
    <row r="52" spans="104:116" ht="13.2" x14ac:dyDescent="0.2"/>
    <row r="53" spans="104:116" ht="13.2" x14ac:dyDescent="0.2">
      <c r="DL53" s="168"/>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168"/>
      <c r="DD67" s="168"/>
      <c r="DE67" s="168"/>
      <c r="DF67" s="168"/>
      <c r="DG67" s="168"/>
      <c r="DH67" s="168"/>
      <c r="DI67" s="168"/>
      <c r="DJ67" s="168"/>
      <c r="DK67" s="168"/>
      <c r="DL67" s="168"/>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Kq3vwr5JcHRwCEmm/wSRT5yL+cDv5JeJ5kl/vxtABokzoJm1hpCLYuHeqWl6UCD6awc4KSsMhFfBNq6HnamLA==" saltValue="PTrIchTzXoOStTFUH27Ms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D049-2096-45D5-90DC-1913D1099B2A}">
  <sheetPr>
    <pageSetUpPr fitToPage="1"/>
  </sheetPr>
  <dimension ref="A1:AZ67"/>
  <sheetViews>
    <sheetView showGridLines="0" view="pageBreakPreview" workbookViewId="0"/>
  </sheetViews>
  <sheetFormatPr defaultColWidth="0" defaultRowHeight="13.5" customHeight="1" zeroHeight="1" x14ac:dyDescent="0.2"/>
  <cols>
    <col min="1" max="36" width="2.44140625" style="240" customWidth="1"/>
    <col min="37" max="44" width="17" style="240" customWidth="1"/>
    <col min="45" max="45" width="6.109375" style="246" customWidth="1"/>
    <col min="46" max="46" width="3" style="244" customWidth="1"/>
    <col min="47" max="47" width="19.109375" style="240" hidden="1" customWidth="1"/>
    <col min="48" max="52" width="12.6640625" style="240" hidden="1" customWidth="1"/>
    <col min="53" max="16384" width="8.6640625" style="240" hidden="1"/>
  </cols>
  <sheetData>
    <row r="1" spans="1:46" ht="13.2" x14ac:dyDescent="0.2">
      <c r="AS1" s="240"/>
      <c r="AT1" s="240"/>
    </row>
    <row r="2" spans="1:46" ht="13.2" x14ac:dyDescent="0.2">
      <c r="AS2" s="240"/>
      <c r="AT2" s="240"/>
    </row>
    <row r="3" spans="1:46" ht="13.2" x14ac:dyDescent="0.2">
      <c r="AS3" s="240"/>
      <c r="AT3" s="240"/>
    </row>
    <row r="4" spans="1:46" ht="13.2" x14ac:dyDescent="0.2">
      <c r="AS4" s="240"/>
      <c r="AT4" s="240"/>
    </row>
    <row r="5" spans="1:46" ht="16.2" x14ac:dyDescent="0.2">
      <c r="A5" s="241" t="s">
        <v>482</v>
      </c>
      <c r="B5" s="242"/>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3"/>
    </row>
    <row r="6" spans="1:46" ht="13.2" x14ac:dyDescent="0.2">
      <c r="A6" s="244"/>
      <c r="AK6" s="245" t="s">
        <v>483</v>
      </c>
      <c r="AL6" s="245"/>
      <c r="AM6" s="245"/>
      <c r="AN6" s="245"/>
    </row>
    <row r="7" spans="1:46" ht="13.5" customHeight="1" x14ac:dyDescent="0.2">
      <c r="A7" s="244"/>
      <c r="AK7" s="170"/>
      <c r="AL7" s="171"/>
      <c r="AM7" s="171"/>
      <c r="AN7" s="172"/>
      <c r="AO7" s="1109" t="s">
        <v>484</v>
      </c>
      <c r="AP7" s="173"/>
      <c r="AQ7" s="174" t="s">
        <v>485</v>
      </c>
      <c r="AR7" s="175"/>
    </row>
    <row r="8" spans="1:46" ht="13.2" x14ac:dyDescent="0.2">
      <c r="A8" s="244"/>
      <c r="AK8" s="176"/>
      <c r="AL8" s="177"/>
      <c r="AM8" s="177"/>
      <c r="AN8" s="178"/>
      <c r="AO8" s="1110"/>
      <c r="AP8" s="179" t="s">
        <v>486</v>
      </c>
      <c r="AQ8" s="180" t="s">
        <v>487</v>
      </c>
      <c r="AR8" s="181" t="s">
        <v>488</v>
      </c>
    </row>
    <row r="9" spans="1:46" ht="13.2" x14ac:dyDescent="0.2">
      <c r="A9" s="244"/>
      <c r="AK9" s="1121" t="s">
        <v>489</v>
      </c>
      <c r="AL9" s="1122"/>
      <c r="AM9" s="1122"/>
      <c r="AN9" s="1123"/>
      <c r="AO9" s="182">
        <v>943316</v>
      </c>
      <c r="AP9" s="182">
        <v>101793</v>
      </c>
      <c r="AQ9" s="183">
        <v>139150</v>
      </c>
      <c r="AR9" s="184">
        <v>-26.8</v>
      </c>
    </row>
    <row r="10" spans="1:46" ht="13.5" customHeight="1" x14ac:dyDescent="0.2">
      <c r="A10" s="244"/>
      <c r="AK10" s="1121" t="s">
        <v>490</v>
      </c>
      <c r="AL10" s="1122"/>
      <c r="AM10" s="1122"/>
      <c r="AN10" s="1123"/>
      <c r="AO10" s="185">
        <v>18169</v>
      </c>
      <c r="AP10" s="185">
        <v>1961</v>
      </c>
      <c r="AQ10" s="186">
        <v>19663</v>
      </c>
      <c r="AR10" s="187">
        <v>-90</v>
      </c>
    </row>
    <row r="11" spans="1:46" ht="13.5" customHeight="1" x14ac:dyDescent="0.2">
      <c r="A11" s="244"/>
      <c r="AK11" s="1121" t="s">
        <v>491</v>
      </c>
      <c r="AL11" s="1122"/>
      <c r="AM11" s="1122"/>
      <c r="AN11" s="1123"/>
      <c r="AO11" s="185" t="s">
        <v>492</v>
      </c>
      <c r="AP11" s="185" t="s">
        <v>492</v>
      </c>
      <c r="AQ11" s="186">
        <v>1097</v>
      </c>
      <c r="AR11" s="187" t="s">
        <v>492</v>
      </c>
    </row>
    <row r="12" spans="1:46" ht="13.5" customHeight="1" x14ac:dyDescent="0.2">
      <c r="A12" s="244"/>
      <c r="AK12" s="1121" t="s">
        <v>493</v>
      </c>
      <c r="AL12" s="1122"/>
      <c r="AM12" s="1122"/>
      <c r="AN12" s="1123"/>
      <c r="AO12" s="185" t="s">
        <v>492</v>
      </c>
      <c r="AP12" s="185" t="s">
        <v>492</v>
      </c>
      <c r="AQ12" s="186" t="s">
        <v>492</v>
      </c>
      <c r="AR12" s="187" t="s">
        <v>492</v>
      </c>
    </row>
    <row r="13" spans="1:46" ht="13.5" customHeight="1" x14ac:dyDescent="0.2">
      <c r="A13" s="244"/>
      <c r="AK13" s="1121" t="s">
        <v>494</v>
      </c>
      <c r="AL13" s="1122"/>
      <c r="AM13" s="1122"/>
      <c r="AN13" s="1123"/>
      <c r="AO13" s="185">
        <v>40809</v>
      </c>
      <c r="AP13" s="185">
        <v>4404</v>
      </c>
      <c r="AQ13" s="186">
        <v>5184</v>
      </c>
      <c r="AR13" s="187">
        <v>-15</v>
      </c>
    </row>
    <row r="14" spans="1:46" ht="13.5" customHeight="1" x14ac:dyDescent="0.2">
      <c r="A14" s="244"/>
      <c r="AK14" s="1121" t="s">
        <v>495</v>
      </c>
      <c r="AL14" s="1122"/>
      <c r="AM14" s="1122"/>
      <c r="AN14" s="1123"/>
      <c r="AO14" s="185">
        <v>35998</v>
      </c>
      <c r="AP14" s="185">
        <v>3885</v>
      </c>
      <c r="AQ14" s="186">
        <v>3143</v>
      </c>
      <c r="AR14" s="187">
        <v>23.6</v>
      </c>
    </row>
    <row r="15" spans="1:46" ht="13.5" customHeight="1" x14ac:dyDescent="0.2">
      <c r="A15" s="244"/>
      <c r="AK15" s="1124" t="s">
        <v>496</v>
      </c>
      <c r="AL15" s="1125"/>
      <c r="AM15" s="1125"/>
      <c r="AN15" s="1126"/>
      <c r="AO15" s="185">
        <v>-19273</v>
      </c>
      <c r="AP15" s="185">
        <v>-2080</v>
      </c>
      <c r="AQ15" s="186">
        <v>-11320</v>
      </c>
      <c r="AR15" s="187">
        <v>-81.599999999999994</v>
      </c>
    </row>
    <row r="16" spans="1:46" ht="13.2" x14ac:dyDescent="0.2">
      <c r="A16" s="244"/>
      <c r="AK16" s="1124" t="s">
        <v>181</v>
      </c>
      <c r="AL16" s="1125"/>
      <c r="AM16" s="1125"/>
      <c r="AN16" s="1126"/>
      <c r="AO16" s="185">
        <v>1019019</v>
      </c>
      <c r="AP16" s="185">
        <v>109962</v>
      </c>
      <c r="AQ16" s="186">
        <v>156916</v>
      </c>
      <c r="AR16" s="187">
        <v>-29.9</v>
      </c>
    </row>
    <row r="17" spans="1:46" ht="13.2" x14ac:dyDescent="0.2">
      <c r="A17" s="244"/>
    </row>
    <row r="18" spans="1:46" ht="13.2" x14ac:dyDescent="0.2">
      <c r="A18" s="244"/>
      <c r="AQ18" s="247"/>
      <c r="AR18" s="247"/>
    </row>
    <row r="19" spans="1:46" ht="13.2" x14ac:dyDescent="0.2">
      <c r="A19" s="244"/>
      <c r="AK19" s="240" t="s">
        <v>497</v>
      </c>
    </row>
    <row r="20" spans="1:46" ht="13.2" x14ac:dyDescent="0.2">
      <c r="A20" s="244"/>
      <c r="AK20" s="248"/>
      <c r="AL20" s="249"/>
      <c r="AM20" s="249"/>
      <c r="AN20" s="250"/>
      <c r="AO20" s="251" t="s">
        <v>498</v>
      </c>
      <c r="AP20" s="252" t="s">
        <v>499</v>
      </c>
      <c r="AQ20" s="253" t="s">
        <v>500</v>
      </c>
      <c r="AR20" s="254"/>
    </row>
    <row r="21" spans="1:46" s="245" customFormat="1" ht="13.2" x14ac:dyDescent="0.2">
      <c r="A21" s="255"/>
      <c r="AK21" s="1127" t="s">
        <v>501</v>
      </c>
      <c r="AL21" s="1128"/>
      <c r="AM21" s="1128"/>
      <c r="AN21" s="1129"/>
      <c r="AO21" s="256">
        <v>9.17</v>
      </c>
      <c r="AP21" s="257">
        <v>13.85</v>
      </c>
      <c r="AQ21" s="258">
        <v>-4.68</v>
      </c>
      <c r="AS21" s="259"/>
      <c r="AT21" s="255"/>
    </row>
    <row r="22" spans="1:46" s="245" customFormat="1" ht="13.2" x14ac:dyDescent="0.2">
      <c r="A22" s="255"/>
      <c r="AK22" s="1127" t="s">
        <v>502</v>
      </c>
      <c r="AL22" s="1128"/>
      <c r="AM22" s="1128"/>
      <c r="AN22" s="1129"/>
      <c r="AO22" s="260">
        <v>97.4</v>
      </c>
      <c r="AP22" s="261">
        <v>95.5</v>
      </c>
      <c r="AQ22" s="262">
        <v>1.9</v>
      </c>
      <c r="AR22" s="247"/>
      <c r="AS22" s="259"/>
      <c r="AT22" s="255"/>
    </row>
    <row r="23" spans="1:46" s="245" customFormat="1" ht="13.2" x14ac:dyDescent="0.2">
      <c r="A23" s="255"/>
      <c r="AP23" s="247"/>
      <c r="AQ23" s="247"/>
      <c r="AR23" s="247"/>
      <c r="AS23" s="259"/>
      <c r="AT23" s="255"/>
    </row>
    <row r="24" spans="1:46" s="245" customFormat="1" ht="13.2" x14ac:dyDescent="0.2">
      <c r="A24" s="255"/>
      <c r="AP24" s="247"/>
      <c r="AQ24" s="247"/>
      <c r="AR24" s="247"/>
      <c r="AS24" s="259"/>
      <c r="AT24" s="255"/>
    </row>
    <row r="25" spans="1:46" s="245" customFormat="1" ht="13.2" x14ac:dyDescent="0.2">
      <c r="A25" s="263"/>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5"/>
      <c r="AQ25" s="265"/>
      <c r="AR25" s="265"/>
      <c r="AS25" s="266"/>
      <c r="AT25" s="255"/>
    </row>
    <row r="26" spans="1:46" s="245" customFormat="1" ht="13.2" x14ac:dyDescent="0.2">
      <c r="A26" s="1120" t="s">
        <v>503</v>
      </c>
      <c r="B26" s="1120"/>
      <c r="C26" s="1120"/>
      <c r="D26" s="1120"/>
      <c r="E26" s="1120"/>
      <c r="F26" s="1120"/>
      <c r="G26" s="1120"/>
      <c r="H26" s="1120"/>
      <c r="I26" s="1120"/>
      <c r="J26" s="1120"/>
      <c r="K26" s="1120"/>
      <c r="L26" s="1120"/>
      <c r="M26" s="1120"/>
      <c r="N26" s="1120"/>
      <c r="O26" s="1120"/>
      <c r="P26" s="1120"/>
      <c r="Q26" s="1120"/>
      <c r="R26" s="1120"/>
      <c r="S26" s="1120"/>
      <c r="T26" s="1120"/>
      <c r="U26" s="1120"/>
      <c r="V26" s="1120"/>
      <c r="W26" s="1120"/>
      <c r="X26" s="1120"/>
      <c r="Y26" s="1120"/>
      <c r="Z26" s="1120"/>
      <c r="AA26" s="1120"/>
      <c r="AB26" s="1120"/>
      <c r="AC26" s="1120"/>
      <c r="AD26" s="1120"/>
      <c r="AE26" s="1120"/>
      <c r="AF26" s="1120"/>
      <c r="AG26" s="1120"/>
      <c r="AH26" s="1120"/>
      <c r="AI26" s="1120"/>
      <c r="AJ26" s="1120"/>
      <c r="AK26" s="1120"/>
      <c r="AL26" s="1120"/>
      <c r="AM26" s="1120"/>
      <c r="AN26" s="1120"/>
      <c r="AO26" s="1120"/>
      <c r="AP26" s="1120"/>
      <c r="AQ26" s="1120"/>
      <c r="AR26" s="1120"/>
      <c r="AS26" s="1120"/>
    </row>
    <row r="27" spans="1:46" ht="13.2" x14ac:dyDescent="0.2">
      <c r="A27" s="267"/>
      <c r="AS27" s="240"/>
      <c r="AT27" s="240"/>
    </row>
    <row r="28" spans="1:46" ht="16.2" x14ac:dyDescent="0.2">
      <c r="A28" s="241" t="s">
        <v>504</v>
      </c>
      <c r="B28" s="242"/>
      <c r="C28" s="242"/>
      <c r="D28" s="242"/>
      <c r="E28" s="242"/>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68"/>
    </row>
    <row r="29" spans="1:46" ht="13.2" x14ac:dyDescent="0.2">
      <c r="A29" s="244"/>
      <c r="AK29" s="245" t="s">
        <v>505</v>
      </c>
      <c r="AL29" s="245"/>
      <c r="AM29" s="245"/>
      <c r="AN29" s="245"/>
      <c r="AS29" s="269"/>
    </row>
    <row r="30" spans="1:46" ht="13.5" customHeight="1" x14ac:dyDescent="0.2">
      <c r="A30" s="244"/>
      <c r="AK30" s="170"/>
      <c r="AL30" s="171"/>
      <c r="AM30" s="171"/>
      <c r="AN30" s="172"/>
      <c r="AO30" s="1109" t="s">
        <v>484</v>
      </c>
      <c r="AP30" s="173"/>
      <c r="AQ30" s="174" t="s">
        <v>485</v>
      </c>
      <c r="AR30" s="175"/>
    </row>
    <row r="31" spans="1:46" ht="13.2" x14ac:dyDescent="0.2">
      <c r="A31" s="244"/>
      <c r="AK31" s="176"/>
      <c r="AL31" s="177"/>
      <c r="AM31" s="177"/>
      <c r="AN31" s="178"/>
      <c r="AO31" s="1110"/>
      <c r="AP31" s="179" t="s">
        <v>486</v>
      </c>
      <c r="AQ31" s="180" t="s">
        <v>487</v>
      </c>
      <c r="AR31" s="181" t="s">
        <v>488</v>
      </c>
    </row>
    <row r="32" spans="1:46" ht="27" customHeight="1" x14ac:dyDescent="0.2">
      <c r="A32" s="244"/>
      <c r="AK32" s="1111" t="s">
        <v>506</v>
      </c>
      <c r="AL32" s="1112"/>
      <c r="AM32" s="1112"/>
      <c r="AN32" s="1113"/>
      <c r="AO32" s="188">
        <v>588095</v>
      </c>
      <c r="AP32" s="188">
        <v>63461</v>
      </c>
      <c r="AQ32" s="189">
        <v>83132</v>
      </c>
      <c r="AR32" s="190">
        <v>-23.7</v>
      </c>
    </row>
    <row r="33" spans="1:46" ht="13.5" customHeight="1" x14ac:dyDescent="0.2">
      <c r="A33" s="244"/>
      <c r="AK33" s="1111" t="s">
        <v>507</v>
      </c>
      <c r="AL33" s="1112"/>
      <c r="AM33" s="1112"/>
      <c r="AN33" s="1113"/>
      <c r="AO33" s="188" t="s">
        <v>492</v>
      </c>
      <c r="AP33" s="188" t="s">
        <v>492</v>
      </c>
      <c r="AQ33" s="189" t="s">
        <v>492</v>
      </c>
      <c r="AR33" s="190" t="s">
        <v>492</v>
      </c>
    </row>
    <row r="34" spans="1:46" ht="27" customHeight="1" x14ac:dyDescent="0.2">
      <c r="A34" s="244"/>
      <c r="AK34" s="1111" t="s">
        <v>508</v>
      </c>
      <c r="AL34" s="1112"/>
      <c r="AM34" s="1112"/>
      <c r="AN34" s="1113"/>
      <c r="AO34" s="188" t="s">
        <v>492</v>
      </c>
      <c r="AP34" s="188" t="s">
        <v>492</v>
      </c>
      <c r="AQ34" s="189" t="s">
        <v>492</v>
      </c>
      <c r="AR34" s="190" t="s">
        <v>492</v>
      </c>
    </row>
    <row r="35" spans="1:46" ht="27" customHeight="1" x14ac:dyDescent="0.2">
      <c r="A35" s="244"/>
      <c r="AK35" s="1111" t="s">
        <v>509</v>
      </c>
      <c r="AL35" s="1112"/>
      <c r="AM35" s="1112"/>
      <c r="AN35" s="1113"/>
      <c r="AO35" s="188">
        <v>355443</v>
      </c>
      <c r="AP35" s="188">
        <v>38356</v>
      </c>
      <c r="AQ35" s="189">
        <v>18852</v>
      </c>
      <c r="AR35" s="190">
        <v>103.5</v>
      </c>
    </row>
    <row r="36" spans="1:46" ht="27" customHeight="1" x14ac:dyDescent="0.2">
      <c r="A36" s="244"/>
      <c r="AK36" s="1111" t="s">
        <v>510</v>
      </c>
      <c r="AL36" s="1112"/>
      <c r="AM36" s="1112"/>
      <c r="AN36" s="1113"/>
      <c r="AO36" s="188">
        <v>45822</v>
      </c>
      <c r="AP36" s="188">
        <v>4945</v>
      </c>
      <c r="AQ36" s="189">
        <v>4344</v>
      </c>
      <c r="AR36" s="190">
        <v>13.8</v>
      </c>
    </row>
    <row r="37" spans="1:46" ht="13.5" customHeight="1" x14ac:dyDescent="0.2">
      <c r="A37" s="244"/>
      <c r="AK37" s="1111" t="s">
        <v>511</v>
      </c>
      <c r="AL37" s="1112"/>
      <c r="AM37" s="1112"/>
      <c r="AN37" s="1113"/>
      <c r="AO37" s="188" t="s">
        <v>492</v>
      </c>
      <c r="AP37" s="188" t="s">
        <v>492</v>
      </c>
      <c r="AQ37" s="189">
        <v>1642</v>
      </c>
      <c r="AR37" s="190" t="s">
        <v>492</v>
      </c>
    </row>
    <row r="38" spans="1:46" ht="27" customHeight="1" x14ac:dyDescent="0.2">
      <c r="A38" s="244"/>
      <c r="AK38" s="1114" t="s">
        <v>512</v>
      </c>
      <c r="AL38" s="1115"/>
      <c r="AM38" s="1115"/>
      <c r="AN38" s="1116"/>
      <c r="AO38" s="270" t="s">
        <v>492</v>
      </c>
      <c r="AP38" s="270" t="s">
        <v>492</v>
      </c>
      <c r="AQ38" s="271">
        <v>19</v>
      </c>
      <c r="AR38" s="262" t="s">
        <v>492</v>
      </c>
      <c r="AS38" s="269"/>
    </row>
    <row r="39" spans="1:46" ht="13.2" x14ac:dyDescent="0.2">
      <c r="A39" s="244"/>
      <c r="AK39" s="1114" t="s">
        <v>513</v>
      </c>
      <c r="AL39" s="1115"/>
      <c r="AM39" s="1115"/>
      <c r="AN39" s="1116"/>
      <c r="AO39" s="188" t="s">
        <v>492</v>
      </c>
      <c r="AP39" s="188" t="s">
        <v>492</v>
      </c>
      <c r="AQ39" s="189">
        <v>-4399</v>
      </c>
      <c r="AR39" s="190" t="s">
        <v>492</v>
      </c>
      <c r="AS39" s="269"/>
    </row>
    <row r="40" spans="1:46" ht="27" customHeight="1" x14ac:dyDescent="0.2">
      <c r="A40" s="244"/>
      <c r="AK40" s="1111" t="s">
        <v>514</v>
      </c>
      <c r="AL40" s="1112"/>
      <c r="AM40" s="1112"/>
      <c r="AN40" s="1113"/>
      <c r="AO40" s="188">
        <v>-500556</v>
      </c>
      <c r="AP40" s="188">
        <v>-54015</v>
      </c>
      <c r="AQ40" s="189">
        <v>-69608</v>
      </c>
      <c r="AR40" s="190">
        <v>-22.4</v>
      </c>
      <c r="AS40" s="269"/>
    </row>
    <row r="41" spans="1:46" ht="13.2" x14ac:dyDescent="0.2">
      <c r="A41" s="244"/>
      <c r="AK41" s="1117" t="s">
        <v>291</v>
      </c>
      <c r="AL41" s="1118"/>
      <c r="AM41" s="1118"/>
      <c r="AN41" s="1119"/>
      <c r="AO41" s="188">
        <v>488804</v>
      </c>
      <c r="AP41" s="188">
        <v>52747</v>
      </c>
      <c r="AQ41" s="189">
        <v>33982</v>
      </c>
      <c r="AR41" s="190">
        <v>55.2</v>
      </c>
      <c r="AS41" s="269"/>
    </row>
    <row r="42" spans="1:46" ht="13.2" x14ac:dyDescent="0.2">
      <c r="A42" s="244"/>
      <c r="AK42" s="272" t="s">
        <v>515</v>
      </c>
      <c r="AQ42" s="247"/>
      <c r="AR42" s="247"/>
      <c r="AS42" s="269"/>
    </row>
    <row r="43" spans="1:46" ht="13.2" x14ac:dyDescent="0.2">
      <c r="A43" s="244"/>
      <c r="AP43" s="273"/>
      <c r="AQ43" s="247"/>
      <c r="AS43" s="269"/>
    </row>
    <row r="44" spans="1:46" ht="13.2" x14ac:dyDescent="0.2">
      <c r="A44" s="244"/>
      <c r="AQ44" s="247"/>
    </row>
    <row r="45" spans="1:46" ht="13.2" x14ac:dyDescent="0.2">
      <c r="A45" s="242"/>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74"/>
      <c r="AR45" s="242"/>
      <c r="AS45" s="242"/>
      <c r="AT45" s="240"/>
    </row>
    <row r="46" spans="1:46" ht="13.2" x14ac:dyDescent="0.2">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40"/>
    </row>
    <row r="47" spans="1:46" ht="17.25" customHeight="1" x14ac:dyDescent="0.2">
      <c r="A47" s="276" t="s">
        <v>516</v>
      </c>
    </row>
    <row r="48" spans="1:46" ht="13.2" x14ac:dyDescent="0.2">
      <c r="A48" s="244"/>
      <c r="AK48" s="277" t="s">
        <v>517</v>
      </c>
      <c r="AL48" s="277"/>
      <c r="AM48" s="277"/>
      <c r="AN48" s="277"/>
      <c r="AO48" s="277"/>
      <c r="AP48" s="277"/>
      <c r="AQ48" s="278"/>
      <c r="AR48" s="277"/>
    </row>
    <row r="49" spans="1:44" ht="13.5" customHeight="1" x14ac:dyDescent="0.2">
      <c r="A49" s="244"/>
      <c r="AK49" s="191"/>
      <c r="AL49" s="192"/>
      <c r="AM49" s="1104" t="s">
        <v>484</v>
      </c>
      <c r="AN49" s="1106" t="s">
        <v>518</v>
      </c>
      <c r="AO49" s="1107"/>
      <c r="AP49" s="1107"/>
      <c r="AQ49" s="1107"/>
      <c r="AR49" s="1108"/>
    </row>
    <row r="50" spans="1:44" ht="13.2" x14ac:dyDescent="0.2">
      <c r="A50" s="244"/>
      <c r="AK50" s="193"/>
      <c r="AL50" s="194"/>
      <c r="AM50" s="1105"/>
      <c r="AN50" s="195" t="s">
        <v>519</v>
      </c>
      <c r="AO50" s="196" t="s">
        <v>520</v>
      </c>
      <c r="AP50" s="197" t="s">
        <v>521</v>
      </c>
      <c r="AQ50" s="198" t="s">
        <v>522</v>
      </c>
      <c r="AR50" s="199" t="s">
        <v>523</v>
      </c>
    </row>
    <row r="51" spans="1:44" ht="13.2" x14ac:dyDescent="0.2">
      <c r="A51" s="244"/>
      <c r="AK51" s="191" t="s">
        <v>524</v>
      </c>
      <c r="AL51" s="192"/>
      <c r="AM51" s="205">
        <v>369897</v>
      </c>
      <c r="AN51" s="206">
        <v>36573</v>
      </c>
      <c r="AO51" s="207">
        <v>47.6</v>
      </c>
      <c r="AP51" s="208">
        <v>88328</v>
      </c>
      <c r="AQ51" s="279">
        <v>-1.9</v>
      </c>
      <c r="AR51" s="200">
        <v>49.5</v>
      </c>
    </row>
    <row r="52" spans="1:44" ht="13.2" x14ac:dyDescent="0.2">
      <c r="A52" s="244"/>
      <c r="AK52" s="201"/>
      <c r="AL52" s="202" t="s">
        <v>525</v>
      </c>
      <c r="AM52" s="280">
        <v>322545</v>
      </c>
      <c r="AN52" s="281">
        <v>31891</v>
      </c>
      <c r="AO52" s="282">
        <v>79.900000000000006</v>
      </c>
      <c r="AP52" s="283">
        <v>49013</v>
      </c>
      <c r="AQ52" s="284">
        <v>6.4</v>
      </c>
      <c r="AR52" s="203">
        <v>73.5</v>
      </c>
    </row>
    <row r="53" spans="1:44" ht="13.2" x14ac:dyDescent="0.2">
      <c r="A53" s="244"/>
      <c r="AK53" s="191" t="s">
        <v>526</v>
      </c>
      <c r="AL53" s="192"/>
      <c r="AM53" s="205">
        <v>1061166</v>
      </c>
      <c r="AN53" s="206">
        <v>107351</v>
      </c>
      <c r="AO53" s="207">
        <v>193.5</v>
      </c>
      <c r="AP53" s="208">
        <v>103390</v>
      </c>
      <c r="AQ53" s="279">
        <v>17.100000000000001</v>
      </c>
      <c r="AR53" s="200">
        <v>176.4</v>
      </c>
    </row>
    <row r="54" spans="1:44" ht="13.2" x14ac:dyDescent="0.2">
      <c r="A54" s="244"/>
      <c r="AK54" s="201"/>
      <c r="AL54" s="202" t="s">
        <v>525</v>
      </c>
      <c r="AM54" s="280">
        <v>999361</v>
      </c>
      <c r="AN54" s="281">
        <v>101099</v>
      </c>
      <c r="AO54" s="282">
        <v>217</v>
      </c>
      <c r="AP54" s="283">
        <v>51269</v>
      </c>
      <c r="AQ54" s="284">
        <v>4.5999999999999996</v>
      </c>
      <c r="AR54" s="203">
        <v>212.4</v>
      </c>
    </row>
    <row r="55" spans="1:44" ht="13.2" x14ac:dyDescent="0.2">
      <c r="A55" s="244"/>
      <c r="AK55" s="191" t="s">
        <v>527</v>
      </c>
      <c r="AL55" s="192"/>
      <c r="AM55" s="205">
        <v>1359416</v>
      </c>
      <c r="AN55" s="206">
        <v>140016</v>
      </c>
      <c r="AO55" s="207">
        <v>30.4</v>
      </c>
      <c r="AP55" s="208">
        <v>125391</v>
      </c>
      <c r="AQ55" s="279">
        <v>21.3</v>
      </c>
      <c r="AR55" s="200">
        <v>9.1</v>
      </c>
    </row>
    <row r="56" spans="1:44" ht="13.2" x14ac:dyDescent="0.2">
      <c r="A56" s="244"/>
      <c r="AK56" s="201"/>
      <c r="AL56" s="202" t="s">
        <v>525</v>
      </c>
      <c r="AM56" s="280">
        <v>1301802</v>
      </c>
      <c r="AN56" s="281">
        <v>134082</v>
      </c>
      <c r="AO56" s="282">
        <v>32.6</v>
      </c>
      <c r="AP56" s="283">
        <v>68516</v>
      </c>
      <c r="AQ56" s="284">
        <v>33.6</v>
      </c>
      <c r="AR56" s="203">
        <v>-1</v>
      </c>
    </row>
    <row r="57" spans="1:44" ht="13.2" x14ac:dyDescent="0.2">
      <c r="A57" s="244"/>
      <c r="AK57" s="191" t="s">
        <v>528</v>
      </c>
      <c r="AL57" s="192"/>
      <c r="AM57" s="205">
        <v>522184</v>
      </c>
      <c r="AN57" s="206">
        <v>55042</v>
      </c>
      <c r="AO57" s="207">
        <v>-60.7</v>
      </c>
      <c r="AP57" s="208">
        <v>138402</v>
      </c>
      <c r="AQ57" s="279">
        <v>10.4</v>
      </c>
      <c r="AR57" s="200">
        <v>-71.099999999999994</v>
      </c>
    </row>
    <row r="58" spans="1:44" ht="13.2" x14ac:dyDescent="0.2">
      <c r="A58" s="244"/>
      <c r="AK58" s="201"/>
      <c r="AL58" s="202" t="s">
        <v>525</v>
      </c>
      <c r="AM58" s="280">
        <v>443939</v>
      </c>
      <c r="AN58" s="281">
        <v>46794</v>
      </c>
      <c r="AO58" s="282">
        <v>-65.099999999999994</v>
      </c>
      <c r="AP58" s="283">
        <v>70652</v>
      </c>
      <c r="AQ58" s="284">
        <v>3.1</v>
      </c>
      <c r="AR58" s="203">
        <v>-68.2</v>
      </c>
    </row>
    <row r="59" spans="1:44" ht="13.2" x14ac:dyDescent="0.2">
      <c r="A59" s="244"/>
      <c r="AK59" s="191" t="s">
        <v>529</v>
      </c>
      <c r="AL59" s="192"/>
      <c r="AM59" s="205">
        <v>701545</v>
      </c>
      <c r="AN59" s="206">
        <v>75704</v>
      </c>
      <c r="AO59" s="207">
        <v>37.5</v>
      </c>
      <c r="AP59" s="208">
        <v>146367</v>
      </c>
      <c r="AQ59" s="279">
        <v>5.8</v>
      </c>
      <c r="AR59" s="200">
        <v>31.7</v>
      </c>
    </row>
    <row r="60" spans="1:44" ht="13.2" x14ac:dyDescent="0.2">
      <c r="A60" s="244"/>
      <c r="AK60" s="201"/>
      <c r="AL60" s="202" t="s">
        <v>525</v>
      </c>
      <c r="AM60" s="280">
        <v>621101</v>
      </c>
      <c r="AN60" s="281">
        <v>67023</v>
      </c>
      <c r="AO60" s="282">
        <v>43.2</v>
      </c>
      <c r="AP60" s="283">
        <v>79441</v>
      </c>
      <c r="AQ60" s="284">
        <v>12.4</v>
      </c>
      <c r="AR60" s="203">
        <v>30.8</v>
      </c>
    </row>
    <row r="61" spans="1:44" ht="13.2" x14ac:dyDescent="0.2">
      <c r="A61" s="244"/>
      <c r="AK61" s="191" t="s">
        <v>530</v>
      </c>
      <c r="AL61" s="204"/>
      <c r="AM61" s="205">
        <v>802842</v>
      </c>
      <c r="AN61" s="206">
        <v>82937</v>
      </c>
      <c r="AO61" s="207">
        <v>49.7</v>
      </c>
      <c r="AP61" s="208">
        <v>120376</v>
      </c>
      <c r="AQ61" s="209">
        <v>10.5</v>
      </c>
      <c r="AR61" s="200">
        <v>39.200000000000003</v>
      </c>
    </row>
    <row r="62" spans="1:44" ht="13.2" x14ac:dyDescent="0.2">
      <c r="A62" s="244"/>
      <c r="AK62" s="201"/>
      <c r="AL62" s="202" t="s">
        <v>525</v>
      </c>
      <c r="AM62" s="280">
        <v>737750</v>
      </c>
      <c r="AN62" s="281">
        <v>76178</v>
      </c>
      <c r="AO62" s="282">
        <v>61.5</v>
      </c>
      <c r="AP62" s="283">
        <v>63778</v>
      </c>
      <c r="AQ62" s="284">
        <v>12</v>
      </c>
      <c r="AR62" s="203">
        <v>49.5</v>
      </c>
    </row>
    <row r="63" spans="1:44" ht="13.2" x14ac:dyDescent="0.2">
      <c r="A63" s="244"/>
    </row>
    <row r="64" spans="1:44" ht="13.2" x14ac:dyDescent="0.2">
      <c r="A64" s="244"/>
    </row>
    <row r="65" spans="1:46" ht="13.2" x14ac:dyDescent="0.2">
      <c r="A65" s="244"/>
    </row>
    <row r="66" spans="1:46" ht="13.2" x14ac:dyDescent="0.2">
      <c r="A66" s="285"/>
      <c r="B66" s="275"/>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86"/>
    </row>
    <row r="67" spans="1:46" ht="13.5" hidden="1" customHeight="1" x14ac:dyDescent="0.2">
      <c r="AS67" s="240"/>
      <c r="AT67" s="240"/>
    </row>
  </sheetData>
  <sheetProtection algorithmName="SHA-512" hashValue="x75iX3hyZAn4PJT6VgUl/C6rIOUxh1MRBNr/J+EKXtkyqYBqDKD2d9FlugpZM/p7CIkMddF98Fc4LVzxHQgfKg==" saltValue="/BFpANdDB7IbHcK0Cvks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301A-9AE2-4F90-875A-B7860C541DA3}">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169" customWidth="1"/>
    <col min="126" max="16384" width="9" style="168" hidden="1"/>
  </cols>
  <sheetData>
    <row r="1" spans="2:125" ht="13.5" customHeight="1" x14ac:dyDescent="0.2">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row>
    <row r="2" spans="2:125" ht="13.2" x14ac:dyDescent="0.2">
      <c r="B2" s="168"/>
      <c r="DG2" s="168"/>
    </row>
    <row r="3" spans="2:125" ht="13.2" x14ac:dyDescent="0.2">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H3" s="168"/>
      <c r="DI3" s="168"/>
      <c r="DJ3" s="168"/>
      <c r="DK3" s="168"/>
      <c r="DL3" s="168"/>
      <c r="DM3" s="168"/>
      <c r="DN3" s="168"/>
      <c r="DO3" s="168"/>
      <c r="DP3" s="168"/>
      <c r="DQ3" s="168"/>
      <c r="DR3" s="168"/>
      <c r="DS3" s="168"/>
      <c r="DT3" s="168"/>
      <c r="DU3" s="168"/>
    </row>
    <row r="4" spans="2:125" ht="13.2" x14ac:dyDescent="0.2"/>
    <row r="5" spans="2:125" ht="13.2" x14ac:dyDescent="0.2"/>
    <row r="6" spans="2:125" ht="13.2" x14ac:dyDescent="0.2"/>
    <row r="7" spans="2:125" ht="13.2" x14ac:dyDescent="0.2"/>
    <row r="8" spans="2:125" ht="13.2" x14ac:dyDescent="0.2"/>
    <row r="9" spans="2:125" ht="13.2" x14ac:dyDescent="0.2">
      <c r="DU9" s="16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168"/>
    </row>
    <row r="18" spans="125:125" ht="13.2" x14ac:dyDescent="0.2"/>
    <row r="19" spans="125:125" ht="13.2" x14ac:dyDescent="0.2"/>
    <row r="20" spans="125:125" ht="13.2" x14ac:dyDescent="0.2">
      <c r="DU20" s="168"/>
    </row>
    <row r="21" spans="125:125" ht="13.2" x14ac:dyDescent="0.2">
      <c r="DU21" s="16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168"/>
    </row>
    <row r="29" spans="125:125" ht="13.2" x14ac:dyDescent="0.2"/>
    <row r="30" spans="125:125" ht="13.2" x14ac:dyDescent="0.2"/>
    <row r="31" spans="125:125" ht="13.2" x14ac:dyDescent="0.2"/>
    <row r="32" spans="125:125" ht="13.2" x14ac:dyDescent="0.2"/>
    <row r="33" spans="2:125" ht="13.2" x14ac:dyDescent="0.2">
      <c r="B33" s="168"/>
      <c r="G33" s="168"/>
      <c r="I33" s="168"/>
    </row>
    <row r="34" spans="2:125" ht="13.2" x14ac:dyDescent="0.2">
      <c r="C34" s="168"/>
      <c r="P34" s="168"/>
      <c r="DE34" s="168"/>
      <c r="DH34" s="168"/>
    </row>
    <row r="35" spans="2:125" ht="13.2" x14ac:dyDescent="0.2">
      <c r="D35" s="168"/>
      <c r="E35" s="168"/>
      <c r="DG35" s="168"/>
      <c r="DJ35" s="168"/>
      <c r="DP35" s="168"/>
      <c r="DQ35" s="168"/>
      <c r="DR35" s="168"/>
      <c r="DS35" s="168"/>
      <c r="DT35" s="168"/>
      <c r="DU35" s="168"/>
    </row>
    <row r="36" spans="2:125" ht="13.2" x14ac:dyDescent="0.2">
      <c r="F36" s="168"/>
      <c r="H36" s="168"/>
      <c r="J36" s="168"/>
      <c r="K36" s="168"/>
      <c r="L36" s="168"/>
      <c r="M36" s="168"/>
      <c r="N36" s="168"/>
      <c r="O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168"/>
      <c r="BK36" s="168"/>
      <c r="BL36" s="168"/>
      <c r="BM36" s="168"/>
      <c r="BN36" s="168"/>
      <c r="BO36" s="168"/>
      <c r="BP36" s="168"/>
      <c r="BQ36" s="168"/>
      <c r="BR36" s="168"/>
      <c r="BS36" s="168"/>
      <c r="BT36" s="168"/>
      <c r="BU36" s="168"/>
      <c r="BV36" s="168"/>
      <c r="BW36" s="168"/>
      <c r="BX36" s="168"/>
      <c r="BY36" s="168"/>
      <c r="BZ36" s="168"/>
      <c r="CA36" s="168"/>
      <c r="CB36" s="168"/>
      <c r="CC36" s="168"/>
      <c r="CD36" s="168"/>
      <c r="CE36" s="168"/>
      <c r="CF36" s="168"/>
      <c r="CG36" s="168"/>
      <c r="CH36" s="168"/>
      <c r="CI36" s="168"/>
      <c r="CJ36" s="168"/>
      <c r="CK36" s="168"/>
      <c r="CL36" s="168"/>
      <c r="CM36" s="168"/>
      <c r="CN36" s="168"/>
      <c r="CO36" s="168"/>
      <c r="CP36" s="168"/>
      <c r="CQ36" s="168"/>
      <c r="CR36" s="168"/>
      <c r="CS36" s="168"/>
      <c r="CT36" s="168"/>
      <c r="CU36" s="168"/>
      <c r="CV36" s="168"/>
      <c r="CW36" s="168"/>
      <c r="CX36" s="168"/>
      <c r="CY36" s="168"/>
      <c r="CZ36" s="168"/>
      <c r="DA36" s="168"/>
      <c r="DB36" s="168"/>
      <c r="DC36" s="168"/>
      <c r="DD36" s="168"/>
      <c r="DF36" s="168"/>
      <c r="DI36" s="168"/>
      <c r="DK36" s="168"/>
      <c r="DL36" s="168"/>
      <c r="DM36" s="168"/>
      <c r="DN36" s="168"/>
      <c r="DO36" s="168"/>
      <c r="DP36" s="168"/>
      <c r="DQ36" s="168"/>
      <c r="DR36" s="168"/>
      <c r="DS36" s="168"/>
      <c r="DT36" s="168"/>
      <c r="DU36" s="168"/>
    </row>
    <row r="37" spans="2:125" ht="13.2" x14ac:dyDescent="0.2">
      <c r="DU37" s="168"/>
    </row>
    <row r="38" spans="2:125" ht="13.2" x14ac:dyDescent="0.2">
      <c r="DT38" s="168"/>
      <c r="DU38" s="168"/>
    </row>
    <row r="39" spans="2:125" ht="13.2" x14ac:dyDescent="0.2"/>
    <row r="40" spans="2:125" ht="13.2" x14ac:dyDescent="0.2">
      <c r="DH40" s="168"/>
    </row>
    <row r="41" spans="2:125" ht="13.2" x14ac:dyDescent="0.2">
      <c r="DE41" s="168"/>
    </row>
    <row r="42" spans="2:125" ht="13.2" x14ac:dyDescent="0.2">
      <c r="DG42" s="168"/>
      <c r="DJ42" s="168"/>
    </row>
    <row r="43" spans="2:125" ht="13.2" x14ac:dyDescent="0.2">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68"/>
      <c r="BO43" s="168"/>
      <c r="BP43" s="168"/>
      <c r="BQ43" s="168"/>
      <c r="BR43" s="168"/>
      <c r="BS43" s="168"/>
      <c r="BT43" s="168"/>
      <c r="BU43" s="168"/>
      <c r="BV43" s="168"/>
      <c r="BW43" s="168"/>
      <c r="BX43" s="168"/>
      <c r="BY43" s="168"/>
      <c r="BZ43" s="168"/>
      <c r="CA43" s="168"/>
      <c r="CB43" s="168"/>
      <c r="CC43" s="168"/>
      <c r="CD43" s="168"/>
      <c r="CE43" s="168"/>
      <c r="CF43" s="168"/>
      <c r="CG43" s="168"/>
      <c r="CH43" s="168"/>
      <c r="CI43" s="168"/>
      <c r="CJ43" s="168"/>
      <c r="CK43" s="168"/>
      <c r="CL43" s="168"/>
      <c r="CM43" s="168"/>
      <c r="CN43" s="168"/>
      <c r="CO43" s="168"/>
      <c r="CP43" s="168"/>
      <c r="CQ43" s="168"/>
      <c r="CR43" s="168"/>
      <c r="CS43" s="168"/>
      <c r="CT43" s="168"/>
      <c r="CU43" s="168"/>
      <c r="CV43" s="168"/>
      <c r="CW43" s="168"/>
      <c r="CX43" s="168"/>
      <c r="CY43" s="168"/>
      <c r="CZ43" s="168"/>
      <c r="DA43" s="168"/>
      <c r="DB43" s="168"/>
      <c r="DC43" s="168"/>
      <c r="DD43" s="168"/>
      <c r="DF43" s="168"/>
      <c r="DI43" s="168"/>
      <c r="DK43" s="168"/>
      <c r="DL43" s="168"/>
      <c r="DM43" s="168"/>
      <c r="DN43" s="168"/>
      <c r="DO43" s="168"/>
      <c r="DP43" s="168"/>
      <c r="DQ43" s="168"/>
      <c r="DR43" s="168"/>
      <c r="DS43" s="168"/>
      <c r="DT43" s="168"/>
      <c r="DU43" s="168"/>
    </row>
    <row r="44" spans="2:125" ht="13.2" x14ac:dyDescent="0.2">
      <c r="DU44" s="168"/>
    </row>
    <row r="45" spans="2:125" ht="13.2" x14ac:dyDescent="0.2"/>
    <row r="46" spans="2:125" ht="13.2" x14ac:dyDescent="0.2"/>
    <row r="47" spans="2:125" ht="13.2" x14ac:dyDescent="0.2"/>
    <row r="48" spans="2:125" ht="13.2" x14ac:dyDescent="0.2">
      <c r="DT48" s="168"/>
      <c r="DU48" s="168"/>
    </row>
    <row r="49" spans="120:125" ht="13.2" x14ac:dyDescent="0.2">
      <c r="DU49" s="168"/>
    </row>
    <row r="50" spans="120:125" ht="13.2" x14ac:dyDescent="0.2">
      <c r="DU50" s="168"/>
    </row>
    <row r="51" spans="120:125" ht="13.2" x14ac:dyDescent="0.2">
      <c r="DP51" s="168"/>
      <c r="DQ51" s="168"/>
      <c r="DR51" s="168"/>
      <c r="DS51" s="168"/>
      <c r="DT51" s="168"/>
      <c r="DU51" s="168"/>
    </row>
    <row r="52" spans="120:125" ht="13.2" x14ac:dyDescent="0.2"/>
    <row r="53" spans="120:125" ht="13.2" x14ac:dyDescent="0.2"/>
    <row r="54" spans="120:125" ht="13.2" x14ac:dyDescent="0.2">
      <c r="DU54" s="168"/>
    </row>
    <row r="55" spans="120:125" ht="13.2" x14ac:dyDescent="0.2"/>
    <row r="56" spans="120:125" ht="13.2" x14ac:dyDescent="0.2"/>
    <row r="57" spans="120:125" ht="13.2" x14ac:dyDescent="0.2"/>
    <row r="58" spans="120:125" ht="13.2" x14ac:dyDescent="0.2">
      <c r="DU58" s="168"/>
    </row>
    <row r="59" spans="120:125" ht="13.2" x14ac:dyDescent="0.2"/>
    <row r="60" spans="120:125" ht="13.2" x14ac:dyDescent="0.2"/>
    <row r="61" spans="120:125" ht="13.2" x14ac:dyDescent="0.2"/>
    <row r="62" spans="120:125" ht="13.2" x14ac:dyDescent="0.2"/>
    <row r="63" spans="120:125" ht="13.2" x14ac:dyDescent="0.2">
      <c r="DU63" s="168"/>
    </row>
    <row r="64" spans="120:125" ht="13.2" x14ac:dyDescent="0.2">
      <c r="DT64" s="168"/>
      <c r="DU64" s="168"/>
    </row>
    <row r="65" spans="123:125" ht="13.2" x14ac:dyDescent="0.2"/>
    <row r="66" spans="123:125" ht="13.2" x14ac:dyDescent="0.2"/>
    <row r="67" spans="123:125" ht="13.2" x14ac:dyDescent="0.2"/>
    <row r="68" spans="123:125" ht="13.2" x14ac:dyDescent="0.2"/>
    <row r="69" spans="123:125" ht="13.2" x14ac:dyDescent="0.2">
      <c r="DS69" s="168"/>
      <c r="DT69" s="168"/>
      <c r="DU69" s="16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168"/>
    </row>
    <row r="83" spans="116:125" ht="13.2" x14ac:dyDescent="0.2">
      <c r="DM83" s="168"/>
      <c r="DN83" s="168"/>
      <c r="DO83" s="168"/>
      <c r="DP83" s="168"/>
      <c r="DQ83" s="168"/>
      <c r="DR83" s="168"/>
      <c r="DS83" s="168"/>
      <c r="DT83" s="168"/>
      <c r="DU83" s="168"/>
    </row>
    <row r="84" spans="116:125" ht="13.2" x14ac:dyDescent="0.2"/>
    <row r="85" spans="116:125" ht="13.2" x14ac:dyDescent="0.2"/>
    <row r="86" spans="116:125" ht="13.2" x14ac:dyDescent="0.2"/>
    <row r="87" spans="116:125" ht="13.2" x14ac:dyDescent="0.2"/>
    <row r="88" spans="116:125" ht="13.2" x14ac:dyDescent="0.2">
      <c r="DU88" s="16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168"/>
      <c r="DT94" s="168"/>
      <c r="DU94" s="168"/>
    </row>
    <row r="95" spans="116:125" ht="13.5" customHeight="1" x14ac:dyDescent="0.2">
      <c r="DU95" s="16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168"/>
    </row>
    <row r="102" spans="124:125" ht="13.5" customHeight="1" x14ac:dyDescent="0.2"/>
    <row r="103" spans="124:125" ht="13.5" customHeight="1" x14ac:dyDescent="0.2"/>
    <row r="104" spans="124:125" ht="13.5" customHeight="1" x14ac:dyDescent="0.2">
      <c r="DT104" s="168"/>
      <c r="DU104" s="16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68" t="s">
        <v>481</v>
      </c>
    </row>
    <row r="121" spans="125:125" ht="13.5" hidden="1" customHeight="1" x14ac:dyDescent="0.2">
      <c r="DU121" s="168"/>
    </row>
  </sheetData>
  <sheetProtection algorithmName="SHA-512" hashValue="dg2zayHnnVNeOhNVl986hxUB71KgwAvhcjkUZvg0cPI7Z7ozIoVHJdRJuesM8RMAR+3Oj+Arlnzb4zf5vKKYRg==" saltValue="GimvCoQ0nWwQ1R0x6lkKz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19770-F07A-4714-9476-79B43C8E4FC6}">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169" customWidth="1"/>
    <col min="126" max="142" width="0" style="168" hidden="1" customWidth="1"/>
    <col min="143" max="16384" width="9" style="168" hidden="1"/>
  </cols>
  <sheetData>
    <row r="1" spans="1:125" ht="13.5" customHeight="1" x14ac:dyDescent="0.2">
      <c r="A1" s="168"/>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c r="AT1" s="168"/>
      <c r="AU1" s="168"/>
      <c r="AV1" s="168"/>
      <c r="AW1" s="168"/>
      <c r="AX1" s="168"/>
      <c r="AY1" s="168"/>
      <c r="AZ1" s="168"/>
      <c r="BA1" s="168"/>
      <c r="BB1" s="168"/>
      <c r="BC1" s="168"/>
      <c r="BD1" s="168"/>
      <c r="BE1" s="168"/>
      <c r="BF1" s="168"/>
      <c r="BG1" s="168"/>
      <c r="BH1" s="168"/>
      <c r="BI1" s="168"/>
      <c r="BJ1" s="168"/>
      <c r="BK1" s="168"/>
      <c r="BL1" s="168"/>
      <c r="BM1" s="168"/>
      <c r="BN1" s="168"/>
      <c r="BO1" s="168"/>
      <c r="BP1" s="168"/>
      <c r="BQ1" s="168"/>
      <c r="BR1" s="168"/>
      <c r="BS1" s="168"/>
      <c r="BT1" s="168"/>
      <c r="BU1" s="168"/>
      <c r="BV1" s="168"/>
      <c r="BW1" s="168"/>
      <c r="BX1" s="168"/>
      <c r="BY1" s="168"/>
      <c r="BZ1" s="168"/>
      <c r="CA1" s="168"/>
      <c r="CB1" s="168"/>
      <c r="CC1" s="168"/>
      <c r="CD1" s="168"/>
      <c r="CE1" s="168"/>
      <c r="CF1" s="168"/>
      <c r="CG1" s="168"/>
      <c r="CH1" s="168"/>
      <c r="CI1" s="168"/>
      <c r="CJ1" s="168"/>
      <c r="CK1" s="168"/>
      <c r="CL1" s="168"/>
      <c r="CM1" s="168"/>
      <c r="CN1" s="168"/>
      <c r="CO1" s="168"/>
      <c r="CP1" s="168"/>
      <c r="CQ1" s="168"/>
      <c r="CR1" s="168"/>
      <c r="CS1" s="168"/>
      <c r="CT1" s="168"/>
      <c r="CU1" s="168"/>
      <c r="CV1" s="168"/>
      <c r="CW1" s="168"/>
      <c r="CX1" s="168"/>
      <c r="CY1" s="168"/>
      <c r="CZ1" s="168"/>
      <c r="DA1" s="168"/>
      <c r="DB1" s="168"/>
      <c r="DC1" s="168"/>
      <c r="DD1" s="168"/>
      <c r="DE1" s="168"/>
      <c r="DF1" s="168"/>
      <c r="DG1" s="168"/>
      <c r="DH1" s="168"/>
      <c r="DI1" s="168"/>
      <c r="DJ1" s="168"/>
      <c r="DK1" s="168"/>
      <c r="DL1" s="168"/>
      <c r="DM1" s="168"/>
      <c r="DN1" s="168"/>
      <c r="DO1" s="168"/>
      <c r="DP1" s="168"/>
      <c r="DQ1" s="168"/>
      <c r="DR1" s="168"/>
      <c r="DS1" s="168"/>
      <c r="DT1" s="168"/>
      <c r="DU1" s="168"/>
    </row>
    <row r="2" spans="1:125" ht="13.2" x14ac:dyDescent="0.2">
      <c r="B2" s="168"/>
      <c r="T2" s="168"/>
    </row>
    <row r="3" spans="1:125" ht="13.2" x14ac:dyDescent="0.2">
      <c r="C3" s="168"/>
      <c r="D3" s="168"/>
      <c r="E3" s="168"/>
      <c r="F3" s="168"/>
      <c r="G3" s="168"/>
      <c r="H3" s="168"/>
      <c r="I3" s="168"/>
      <c r="J3" s="168"/>
      <c r="K3" s="168"/>
      <c r="L3" s="168"/>
      <c r="M3" s="168"/>
      <c r="N3" s="168"/>
      <c r="O3" s="168"/>
      <c r="P3" s="168"/>
      <c r="Q3" s="168"/>
      <c r="R3" s="168"/>
      <c r="S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c r="AT3" s="168"/>
      <c r="AU3" s="168"/>
      <c r="AV3" s="168"/>
      <c r="AW3" s="168"/>
      <c r="AX3" s="168"/>
      <c r="AY3" s="168"/>
      <c r="AZ3" s="168"/>
      <c r="BA3" s="168"/>
      <c r="BB3" s="168"/>
      <c r="BC3" s="168"/>
      <c r="BD3" s="168"/>
      <c r="BE3" s="168"/>
      <c r="BF3" s="168"/>
      <c r="BG3" s="168"/>
      <c r="BH3" s="168"/>
      <c r="BI3" s="168"/>
      <c r="BJ3" s="168"/>
      <c r="BK3" s="168"/>
      <c r="BL3" s="168"/>
      <c r="BM3" s="168"/>
      <c r="BN3" s="168"/>
      <c r="BO3" s="168"/>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168"/>
      <c r="DP3" s="168"/>
      <c r="DQ3" s="168"/>
      <c r="DR3" s="168"/>
      <c r="DS3" s="168"/>
      <c r="DT3" s="168"/>
      <c r="DU3" s="16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168"/>
      <c r="G33" s="168"/>
      <c r="I33" s="168"/>
    </row>
    <row r="34" spans="2:125" ht="13.2" x14ac:dyDescent="0.2">
      <c r="C34" s="168"/>
      <c r="P34" s="168"/>
      <c r="R34" s="168"/>
      <c r="U34" s="168"/>
    </row>
    <row r="35" spans="2:125" ht="13.2" x14ac:dyDescent="0.2">
      <c r="D35" s="168"/>
      <c r="E35" s="168"/>
      <c r="T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c r="BO35" s="168"/>
      <c r="BP35" s="168"/>
      <c r="BQ35" s="168"/>
      <c r="BR35" s="168"/>
      <c r="BS35" s="168"/>
      <c r="BT35" s="168"/>
      <c r="BU35" s="168"/>
      <c r="BV35" s="168"/>
      <c r="BW35" s="168"/>
      <c r="BX35" s="168"/>
      <c r="BY35" s="168"/>
      <c r="BZ35" s="168"/>
      <c r="CA35" s="168"/>
      <c r="CB35" s="168"/>
      <c r="CC35" s="168"/>
      <c r="CD35" s="168"/>
      <c r="CE35" s="168"/>
      <c r="CF35" s="168"/>
      <c r="CG35" s="168"/>
      <c r="CH35" s="168"/>
      <c r="CI35" s="168"/>
      <c r="CJ35" s="168"/>
      <c r="CK35" s="168"/>
      <c r="CL35" s="168"/>
      <c r="CM35" s="168"/>
      <c r="CN35" s="168"/>
      <c r="CO35" s="168"/>
      <c r="CP35" s="168"/>
      <c r="CQ35" s="168"/>
      <c r="CR35" s="168"/>
      <c r="CS35" s="168"/>
      <c r="CT35" s="168"/>
      <c r="CU35" s="168"/>
      <c r="CV35" s="168"/>
      <c r="CW35" s="168"/>
      <c r="CX35" s="168"/>
      <c r="CY35" s="168"/>
      <c r="CZ35" s="168"/>
      <c r="DA35" s="168"/>
      <c r="DB35" s="168"/>
      <c r="DC35" s="168"/>
      <c r="DD35" s="168"/>
      <c r="DE35" s="168"/>
      <c r="DF35" s="168"/>
      <c r="DG35" s="168"/>
      <c r="DH35" s="168"/>
      <c r="DI35" s="168"/>
      <c r="DJ35" s="168"/>
      <c r="DK35" s="168"/>
      <c r="DL35" s="168"/>
      <c r="DM35" s="168"/>
      <c r="DN35" s="168"/>
      <c r="DO35" s="168"/>
      <c r="DP35" s="168"/>
      <c r="DQ35" s="168"/>
      <c r="DR35" s="168"/>
      <c r="DS35" s="168"/>
      <c r="DT35" s="168"/>
      <c r="DU35" s="168"/>
    </row>
    <row r="36" spans="2:125" ht="13.2" x14ac:dyDescent="0.2">
      <c r="F36" s="168"/>
      <c r="H36" s="168"/>
      <c r="J36" s="168"/>
      <c r="K36" s="168"/>
      <c r="L36" s="168"/>
      <c r="M36" s="168"/>
      <c r="N36" s="168"/>
      <c r="O36" s="168"/>
      <c r="Q36" s="168"/>
      <c r="S36" s="168"/>
      <c r="V36" s="168"/>
    </row>
    <row r="37" spans="2:125" ht="13.2" x14ac:dyDescent="0.2"/>
    <row r="38" spans="2:125" ht="13.2" x14ac:dyDescent="0.2"/>
    <row r="39" spans="2:125" ht="13.2" x14ac:dyDescent="0.2"/>
    <row r="40" spans="2:125" ht="13.2" x14ac:dyDescent="0.2">
      <c r="U40" s="168"/>
    </row>
    <row r="41" spans="2:125" ht="13.2" x14ac:dyDescent="0.2">
      <c r="R41" s="168"/>
    </row>
    <row r="42" spans="2:125" ht="13.2" x14ac:dyDescent="0.2">
      <c r="T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8"/>
      <c r="DS42" s="168"/>
      <c r="DT42" s="168"/>
      <c r="DU42" s="168"/>
    </row>
    <row r="43" spans="2:125" ht="13.2" x14ac:dyDescent="0.2">
      <c r="Q43" s="168"/>
      <c r="S43" s="168"/>
      <c r="V43" s="16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169" t="s">
        <v>481</v>
      </c>
    </row>
  </sheetData>
  <sheetProtection algorithmName="SHA-512" hashValue="igfLuYuauc6bmg8oppJyY2SdPIjbzNzppQhtrb+PycSu9/0w83OX8sk1CUem+bDCNoGPjrC6v0RCxfPSFRB0Ew==" saltValue="yke8wcPLOIkQS0Bhtiaa5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6114A-A5D9-47EA-9A4A-78D6AC4C64A9}">
  <sheetPr>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532</v>
      </c>
      <c r="G46" s="8" t="s">
        <v>533</v>
      </c>
      <c r="H46" s="8" t="s">
        <v>534</v>
      </c>
      <c r="I46" s="8" t="s">
        <v>535</v>
      </c>
      <c r="J46" s="9" t="s">
        <v>536</v>
      </c>
    </row>
    <row r="47" spans="2:10" ht="57.75" customHeight="1" x14ac:dyDescent="0.2">
      <c r="B47" s="287"/>
      <c r="C47" s="1130" t="s">
        <v>3</v>
      </c>
      <c r="D47" s="1130"/>
      <c r="E47" s="1131"/>
      <c r="F47" s="288">
        <v>44.91</v>
      </c>
      <c r="G47" s="289">
        <v>40.630000000000003</v>
      </c>
      <c r="H47" s="289">
        <v>35.6</v>
      </c>
      <c r="I47" s="289">
        <v>38.22</v>
      </c>
      <c r="J47" s="290">
        <v>46.58</v>
      </c>
    </row>
    <row r="48" spans="2:10" ht="57.75" customHeight="1" x14ac:dyDescent="0.2">
      <c r="B48" s="291"/>
      <c r="C48" s="1132" t="s">
        <v>4</v>
      </c>
      <c r="D48" s="1132"/>
      <c r="E48" s="1133"/>
      <c r="F48" s="292">
        <v>4.47</v>
      </c>
      <c r="G48" s="293">
        <v>4.6399999999999997</v>
      </c>
      <c r="H48" s="293">
        <v>4.87</v>
      </c>
      <c r="I48" s="293">
        <v>8.3800000000000008</v>
      </c>
      <c r="J48" s="294">
        <v>5.86</v>
      </c>
    </row>
    <row r="49" spans="2:10" ht="57.75" customHeight="1" thickBot="1" x14ac:dyDescent="0.25">
      <c r="B49" s="295"/>
      <c r="C49" s="1134" t="s">
        <v>5</v>
      </c>
      <c r="D49" s="1134"/>
      <c r="E49" s="1135"/>
      <c r="F49" s="296">
        <v>0.82</v>
      </c>
      <c r="G49" s="297" t="s">
        <v>537</v>
      </c>
      <c r="H49" s="297" t="s">
        <v>538</v>
      </c>
      <c r="I49" s="297">
        <v>8.6300000000000008</v>
      </c>
      <c r="J49" s="298">
        <v>4.6500000000000004</v>
      </c>
    </row>
    <row r="50" spans="2:10" ht="13.2" x14ac:dyDescent="0.2"/>
  </sheetData>
  <sheetProtection algorithmName="SHA-512" hashValue="Hvl8BGeq7MPe6uGdDoyi+0psbvLVrvkxOReyW8ocIGrp2ktcZbZBWIx1isUa8slmPxsj2PHqY2+ojVpU6vvBJA==" saltValue="MpLeSATDndpaUTpObA/W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小池　真由子</cp:lastModifiedBy>
  <cp:lastPrinted>2024-03-18T06:08:51Z</cp:lastPrinted>
  <dcterms:created xsi:type="dcterms:W3CDTF">2024-03-14T03:18:49Z</dcterms:created>
  <dcterms:modified xsi:type="dcterms:W3CDTF">2024-03-27T02:55:08Z</dcterms:modified>
  <cp:category/>
</cp:coreProperties>
</file>