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C:\Users\R4PC049\Desktop\"/>
    </mc:Choice>
  </mc:AlternateContent>
  <xr:revisionPtr revIDLastSave="0" documentId="8_{40B77825-94CF-45E9-96BD-18D0549000A6}" xr6:coauthVersionLast="36" xr6:coauthVersionMax="36" xr10:uidLastSave="{00000000-0000-0000-0000-000000000000}"/>
  <bookViews>
    <workbookView xWindow="-120" yWindow="-120" windowWidth="19440" windowHeight="15000" tabRatio="89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W102" i="12" l="1"/>
  <c r="DB102" i="12"/>
  <c r="DG102" i="12"/>
  <c r="DL102" i="12"/>
  <c r="DQ102" i="12"/>
  <c r="CR102" i="12"/>
  <c r="CM7" i="12"/>
  <c r="AU88" i="12" l="1"/>
  <c r="AP88" i="12"/>
  <c r="AF88" i="12"/>
  <c r="AU63" i="12" l="1"/>
  <c r="AP63" i="12"/>
  <c r="AK32" i="12"/>
  <c r="AA32" i="12"/>
  <c r="AP23" i="12"/>
  <c r="AA23" i="12"/>
  <c r="V23" i="12" l="1"/>
  <c r="Q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CO34" i="10" l="1"/>
</calcChain>
</file>

<file path=xl/sharedStrings.xml><?xml version="1.0" encoding="utf-8"?>
<sst xmlns="http://schemas.openxmlformats.org/spreadsheetml/2006/main" count="1149" uniqueCount="616">
  <si>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</si>
  <si>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</si>
  <si>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</si>
  <si>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</si>
  <si>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</si>
  <si>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</si>
  <si>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</si>
  <si>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</si>
  <si>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</si>
  <si>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</si>
  <si>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</si>
  <si>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</si>
  <si>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</si>
  <si>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</si>
  <si>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</si>
  <si>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</si>
  <si>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</si>
  <si>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</si>
  <si>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</si>
  <si>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</si>
  <si>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</si>
  <si>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</si>
  <si>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</si>
  <si>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</si>
  <si>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</si>
  <si>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</si>
  <si>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</si>
  <si>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</si>
  <si>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</si>
  <si>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</si>
  <si>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</si>
  <si>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</si>
  <si>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</si>
  <si>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</si>
  <si>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</si>
  <si>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</si>
  <si>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</si>
  <si>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</si>
  <si>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</si>
  <si>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</si>
  <si>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</si>
  <si>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</si>
  <si>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</si>
  <si>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</si>
  <si>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</si>
  <si>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</si>
  <si>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</si>
  <si>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</si>
  <si>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</si>
  <si>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</si>
  <si>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</si>
  <si>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</si>
  <si>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</si>
  <si>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</si>
  <si>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</si>
  <si>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</si>
  <si>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</si>
  <si>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</si>
  <si>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</si>
  <si>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</si>
  <si>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</si>
  <si>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</si>
  <si>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</si>
  <si>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</si>
  <si>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</si>
  <si>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</si>
  <si>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</si>
  <si>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</si>
  <si>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</si>
  <si>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</si>
  <si>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</si>
  <si>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</si>
  <si>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</si>
  <si>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</si>
  <si>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</si>
  <si>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</si>
  <si>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</si>
  <si>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</si>
  <si>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</si>
  <si>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</si>
  <si>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</si>
  <si>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</si>
  <si>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</si>
  <si>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</si>
  <si>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</si>
  <si>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</si>
  <si>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</si>
  <si>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</si>
  <si>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</si>
  <si>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</si>
  <si>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</si>
  <si>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</si>
  <si>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</si>
  <si>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</si>
  <si>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</si>
  <si>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</si>
  <si>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能勢町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</si>
  <si>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</si>
  <si>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</si>
  <si>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</si>
  <si>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</si>
  <si>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</si>
  <si>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</si>
  <si>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</si>
  <si>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</si>
  <si>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</si>
  <si>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</si>
  <si>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</si>
  <si>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</si>
  <si>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</si>
  <si>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</si>
  <si>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</si>
  <si>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</si>
  <si>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</si>
  <si>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</si>
  <si>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</si>
  <si>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</si>
  <si>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</si>
  <si>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</si>
  <si>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</si>
  <si>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</si>
  <si>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</si>
  <si>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</si>
  <si>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</si>
  <si>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</si>
  <si>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</si>
  <si>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</si>
  <si>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</si>
  <si>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</si>
  <si>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</si>
  <si>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</si>
  <si>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</si>
  <si>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</si>
  <si>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</si>
  <si>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</si>
  <si>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</si>
  <si>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</si>
  <si>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</si>
  <si>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</si>
  <si>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</si>
  <si>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</si>
  <si>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</si>
  <si>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</si>
  <si>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</si>
  <si>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</si>
  <si>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</si>
  <si>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</si>
  <si>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</si>
  <si>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</si>
  <si>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</si>
  <si>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</si>
  <si>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</si>
  <si>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</si>
  <si>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</si>
  <si>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</si>
  <si>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</si>
  <si>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</si>
  <si>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</si>
  <si>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</si>
  <si>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</si>
  <si>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</si>
  <si>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</si>
  <si>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</si>
  <si>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</si>
  <si>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</si>
  <si>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</si>
  <si>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</si>
  <si>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</si>
  <si>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</si>
  <si>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</si>
  <si>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</si>
  <si>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</si>
  <si>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</si>
  <si>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</si>
  <si>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</si>
  <si>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</si>
  <si>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</si>
  <si>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</si>
  <si>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</si>
  <si>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</si>
  <si>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</si>
  <si>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</si>
  <si>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</si>
  <si>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</si>
  <si>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</si>
  <si>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</si>
  <si>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</si>
  <si>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</si>
  <si>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</si>
  <si>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</si>
  <si>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</si>
  <si>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</si>
  <si>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</si>
  <si>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</si>
  <si>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</si>
  <si>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</si>
  <si>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</si>
  <si>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</si>
  <si>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</si>
  <si>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</si>
  <si>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</si>
  <si>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</si>
  <si>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</si>
  <si>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</si>
  <si>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</si>
  <si>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</si>
  <si>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</si>
  <si>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</si>
  <si>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</si>
  <si>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</si>
  <si>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</si>
  <si>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</si>
  <si>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</si>
  <si>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</si>
  <si>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</si>
  <si>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</si>
  <si>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</si>
  <si>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</si>
  <si>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大阪府能勢町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</si>
  <si>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</si>
  <si>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</si>
  <si>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</si>
  <si>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</si>
  <si>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</si>
  <si>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</si>
  <si>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</si>
  <si>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</si>
  <si>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</si>
  <si>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</si>
  <si>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</si>
  <si>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</si>
  <si>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</si>
  <si>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</si>
  <si>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</si>
  <si>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</si>
  <si>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</si>
  <si>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</si>
  <si>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</si>
  <si>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</si>
  <si>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</si>
  <si>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</si>
  <si>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</si>
  <si>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</si>
  <si>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</si>
  <si>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</si>
  <si>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</si>
  <si>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</si>
  <si>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</si>
  <si>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</si>
  <si>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</si>
  <si>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</si>
  <si>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</si>
  <si>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</si>
  <si>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</si>
  <si>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</si>
  <si>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</si>
  <si>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</si>
  <si>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</si>
  <si>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</si>
  <si>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</si>
  <si>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</si>
  <si>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</si>
  <si>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</si>
  <si>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</si>
  <si>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</si>
  <si>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</si>
  <si>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</si>
  <si>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</si>
  <si>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</si>
  <si>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</si>
  <si>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</si>
  <si>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</si>
  <si>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</si>
  <si>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</si>
  <si>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</si>
  <si>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</si>
  <si>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</si>
  <si>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</si>
  <si>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</si>
  <si>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</si>
  <si>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</si>
  <si>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</si>
  <si>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</si>
  <si>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</si>
  <si>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</si>
  <si>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</si>
  <si>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</si>
  <si>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</si>
  <si>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</si>
  <si>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</si>
  <si>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</si>
  <si>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</si>
  <si>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</si>
  <si>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</si>
  <si>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</si>
  <si>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</si>
  <si>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</si>
  <si>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</si>
  <si>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</si>
  <si>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</si>
  <si>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</si>
  <si>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</si>
  <si>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</si>
  <si>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</si>
  <si>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</si>
  <si>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</si>
  <si>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</si>
  <si>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</si>
  <si>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</si>
  <si>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</si>
  <si>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</si>
  <si>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</si>
  <si>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</si>
  <si>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</si>
  <si>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</si>
  <si>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</si>
  <si>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</si>
  <si>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</si>
  <si>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</si>
  <si>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</si>
  <si>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</si>
  <si>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</si>
  <si>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</si>
  <si>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</si>
  <si>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</si>
  <si>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</si>
  <si>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</si>
  <si>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</si>
  <si>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</si>
  <si>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</si>
  <si>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</si>
  <si>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</si>
  <si>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</si>
  <si>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</si>
  <si>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</si>
  <si>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</si>
  <si>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</si>
  <si>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</si>
  <si>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</si>
  <si>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</si>
  <si>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</si>
  <si>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</si>
  <si>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</si>
  <si>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</si>
  <si>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</si>
  <si>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</si>
  <si>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</si>
  <si>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</si>
  <si>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</si>
  <si>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</si>
  <si>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</si>
  <si>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</si>
  <si>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</si>
  <si>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</si>
  <si>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</si>
  <si>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</si>
  <si>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</si>
  <si>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</si>
  <si>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</si>
  <si>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</si>
  <si>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</si>
  <si>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</si>
  <si>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</si>
  <si>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</si>
  <si>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</si>
  <si>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</si>
  <si>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</si>
  <si>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</si>
  <si>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</si>
  <si>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</si>
  <si>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</si>
  <si>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</si>
  <si>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</si>
  <si>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大阪府能勢町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</si>
  <si>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</si>
  <si>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</si>
  <si>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</si>
  <si>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</si>
  <si>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</si>
  <si>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</si>
  <si>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</si>
  <si>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</si>
  <si>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</si>
  <si>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</si>
  <si>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</si>
  <si>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</si>
  <si>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</si>
  <si>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</si>
  <si>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</si>
  <si>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</si>
  <si>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</si>
  <si>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</si>
  <si>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</si>
  <si>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</si>
  <si>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</si>
  <si>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</si>
  <si>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</si>
  <si>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</si>
  <si>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</si>
  <si>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</si>
  <si>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</si>
  <si>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</si>
  <si>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</si>
  <si>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</si>
  <si>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</si>
  <si>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</si>
  <si>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</si>
  <si>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</si>
  <si>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</si>
  <si>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</si>
  <si>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</si>
  <si>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国民健康保険診療所特別会計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</si>
  <si>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</si>
  <si>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</si>
  <si>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</si>
  <si>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</si>
  <si>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</si>
  <si>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</si>
  <si>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</si>
  <si>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</si>
  <si>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</si>
  <si>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</si>
  <si>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</si>
  <si>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</si>
  <si>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</si>
  <si>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</si>
  <si>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</si>
  <si>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</si>
  <si>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</si>
  <si>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</si>
  <si>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</si>
  <si>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</si>
  <si>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</si>
  <si>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</si>
  <si>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</si>
  <si>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</si>
  <si>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</si>
  <si>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</si>
  <si>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</si>
  <si>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</si>
  <si>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</si>
  <si>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</si>
  <si>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</si>
  <si>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</si>
  <si>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</si>
  <si>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</si>
  <si>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</si>
  <si>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</si>
  <si>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</si>
  <si>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</si>
  <si>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</si>
  <si>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</si>
  <si>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</si>
  <si>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</si>
  <si>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</si>
  <si>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</si>
  <si>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</si>
  <si>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</si>
  <si>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</si>
  <si>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</si>
  <si>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</si>
  <si>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</si>
  <si>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</si>
  <si>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</si>
  <si>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</si>
  <si>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</si>
  <si>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</si>
  <si>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</si>
  <si>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</si>
  <si>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</si>
  <si>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</si>
  <si>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</si>
  <si>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</si>
  <si>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</si>
  <si>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</si>
  <si>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</si>
  <si>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</si>
  <si>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</si>
  <si>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</si>
  <si>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</si>
  <si>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</si>
  <si>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</si>
  <si>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</si>
  <si>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</si>
  <si>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</si>
  <si>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</si>
  <si>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</si>
  <si>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</si>
  <si>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</si>
  <si>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</si>
  <si>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</si>
  <si>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</si>
  <si>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</si>
  <si>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</si>
  <si>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</si>
  <si>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</si>
  <si>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</si>
  <si>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</si>
  <si>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</si>
  <si>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</si>
  <si>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</si>
  <si>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</si>
  <si>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</si>
  <si>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</si>
  <si>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</si>
  <si>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</si>
  <si>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</si>
  <si>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</si>
  <si>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</si>
  <si>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</si>
  <si>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</si>
  <si>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</si>
  <si>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</si>
  <si>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</si>
  <si>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</si>
  <si>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</si>
  <si>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</si>
  <si>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</si>
  <si>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</si>
  <si>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</si>
  <si>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</si>
  <si>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</si>
  <si>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</si>
  <si>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</si>
  <si>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</si>
  <si>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</si>
  <si>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</si>
  <si>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</si>
  <si>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</si>
  <si>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</si>
  <si>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</si>
  <si>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</si>
  <si>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</si>
  <si>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</si>
  <si>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</si>
  <si>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</si>
  <si>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</si>
  <si>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</si>
  <si>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</si>
  <si>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</si>
  <si>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</si>
  <si>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</si>
  <si>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</si>
  <si>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</si>
  <si>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</si>
  <si>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</si>
  <si>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</si>
  <si>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</si>
  <si>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</si>
  <si>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</si>
  <si>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</si>
  <si>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</si>
  <si>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</si>
  <si>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</si>
  <si>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</si>
  <si>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</si>
  <si>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</si>
  <si>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</si>
  <si>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</si>
  <si>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</si>
  <si>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</si>
  <si>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</si>
  <si>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</si>
  <si>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</si>
  <si>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</si>
  <si>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</si>
  <si>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</si>
  <si>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</si>
  <si>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</si>
  <si>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</si>
  <si>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</si>
  <si>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0.55</t>
  </si>
  <si>
    <t>▲ 4.43</t>
  </si>
  <si>
    <t>▲ 2.45</t>
  </si>
  <si>
    <t>水道事業会計</t>
  </si>
  <si>
    <t>一般会計</t>
  </si>
  <si>
    <t>国民健康保険特別会計</t>
  </si>
  <si>
    <t>介護保険特別会計</t>
  </si>
  <si>
    <t>国民健康保険診療所特別会計</t>
  </si>
  <si>
    <t>後期高齢者医療特別会計</t>
  </si>
  <si>
    <t>下水道事業特別会計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</si>
  <si>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</si>
  <si>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</si>
  <si>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</si>
  <si>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</si>
  <si>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</si>
  <si>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</si>
  <si>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</si>
  <si>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</si>
  <si>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</si>
  <si>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豊能郡環境施設組合</t>
    <rPh sb="0" eb="3">
      <t>トヨノグン</t>
    </rPh>
    <rPh sb="3" eb="5">
      <t>カンキョウ</t>
    </rPh>
    <rPh sb="5" eb="7">
      <t>シセツ</t>
    </rPh>
    <rPh sb="7" eb="9">
      <t>クミアイ</t>
    </rPh>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</si>
  <si>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</si>
  <si>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32"/>
  </si>
  <si>
    <t>大阪府後期高齢者医療広域連合
（後期高齢者医療特別会計）</t>
  </si>
  <si>
    <t>大阪広域水道企業団
（水道事業会計）</t>
  </si>
  <si>
    <t>大阪広域水道企業団
（工業用水道事業会計）</t>
  </si>
  <si>
    <t>-</t>
    <phoneticPr fontId="2"/>
  </si>
  <si>
    <t>能勢物産センター</t>
    <rPh sb="0" eb="2">
      <t>ノセ</t>
    </rPh>
    <rPh sb="2" eb="4">
      <t>ブッサン</t>
    </rPh>
    <phoneticPr fontId="2"/>
  </si>
  <si>
    <t>西能勢振興基金</t>
    <phoneticPr fontId="5"/>
  </si>
  <si>
    <t>退職手当基金</t>
    <phoneticPr fontId="5"/>
  </si>
  <si>
    <t>地域福祉基金</t>
    <phoneticPr fontId="5"/>
  </si>
  <si>
    <t>災害対策基金</t>
    <phoneticPr fontId="5"/>
  </si>
  <si>
    <t>森林環境譲与税基金</t>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</si>
  <si>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</si>
  <si>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</si>
  <si>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</si>
  <si>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</si>
  <si>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内平均値より低い水準であるが、将来負担比率においては令和２年度より改善したものの、類似団体内平均値より高い水準となっている。これは、公共施設再編整備事業等による地方債発行額が増加したことが要因となっている。
　今後、公共施設再編整備事業を進めることで、将来負担比率の悪化が見込まれるが、施設更新に取り組むことにより有形固定資産減価償却率が改善され、維持管理経費が減少することが見込まれる。</t>
    <rPh sb="43" eb="45">
      <t>レイワ</t>
    </rPh>
    <rPh sb="46" eb="48">
      <t>ネンド</t>
    </rPh>
    <rPh sb="50" eb="52">
      <t>カイゼン</t>
    </rPh>
    <rPh sb="93" eb="94">
      <t>ナド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</si>
  <si>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</si>
  <si>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</si>
  <si>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</si>
  <si>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</si>
  <si>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</si>
  <si>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</si>
  <si>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0"/>
        <color rgb="FF000000"/>
        <rFont val="ＭＳ Ｐゴシック"/>
        <family val="3"/>
        <charset val="128"/>
      </rPr>
      <t>将来負担比率、実質公債費比率ともに類似団体内平均値より高い水準となっており、令和２年度と比較して将来負担比率、実質公債費比率ともに少し改善している。しかしながら、今後、将来負担比率においては公共施設再編整備事業による地方債の発行などにより数値の悪化は避けられない。また、実質公債費比率においても、将来負担比率と同様に、公共施設再編整備事業による事業債の元金償還が開始されることにより、比率の悪化が見込まれる。
　この状況下においても、先述のとおり有形固定資産減価償却率の悪化傾向を踏まえると、公共施設再編整備事業の推進は必要であることから、今後、地方債の発行において、地方交付税の算入措置が見込まれる地方債を活用するなど、中長期の財政収支を視野に、将来負担比率の推移を見定め、実質公債費比率の把握に努めながら、事業の見直しなどにより経常経費の抑制を図る等、対策を講じていく。</t>
    </r>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</si>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</sst>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40" xfId="1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38" xfId="11" applyNumberFormat="1" applyFont="1" applyBorder="1" applyAlignment="1">
      <alignment horizontal="right" vertical="center" shrinkToFit="1"/>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125391</c:v>
                </c:pt>
                <c:pt idx="4">
                  <c:v>138402</c:v>
                </c:pt>
              </c:numCache>
            </c:numRef>
          </c:val>
          <c:smooth val="0"/>
          <c:extLst>
            <c:ext xmlns:c16="http://schemas.microsoft.com/office/drawing/2014/chart" uri="{C3380CC4-5D6E-409C-BE32-E72D297353CC}">
              <c16:uniqueId val="{00000000-E161-425A-8266-E798DFDFD3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24783</c:v>
                </c:pt>
                <c:pt idx="1">
                  <c:v>36573</c:v>
                </c:pt>
                <c:pt idx="2">
                  <c:v>107351</c:v>
                </c:pt>
                <c:pt idx="3">
                  <c:v>140016</c:v>
                </c:pt>
                <c:pt idx="4">
                  <c:v>55042</c:v>
                </c:pt>
              </c:numCache>
            </c:numRef>
          </c:val>
          <c:smooth val="0"/>
          <c:extLst>
            <c:ext xmlns:c16="http://schemas.microsoft.com/office/drawing/2014/chart" uri="{C3380CC4-5D6E-409C-BE32-E72D297353CC}">
              <c16:uniqueId val="{00000001-E161-425A-8266-E798DFDFD3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4.75</c:v>
                </c:pt>
                <c:pt idx="1">
                  <c:v>4.47</c:v>
                </c:pt>
                <c:pt idx="2">
                  <c:v>4.6399999999999997</c:v>
                </c:pt>
                <c:pt idx="3">
                  <c:v>4.87</c:v>
                </c:pt>
                <c:pt idx="4">
                  <c:v>8.3800000000000008</c:v>
                </c:pt>
              </c:numCache>
            </c:numRef>
          </c:val>
          <c:extLst>
            <c:ext xmlns:c16="http://schemas.microsoft.com/office/drawing/2014/chart" uri="{C3380CC4-5D6E-409C-BE32-E72D297353CC}">
              <c16:uniqueId val="{00000000-B8B9-48D6-B792-52B20BF9EB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43.6</c:v>
                </c:pt>
                <c:pt idx="1">
                  <c:v>44.91</c:v>
                </c:pt>
                <c:pt idx="2">
                  <c:v>40.630000000000003</c:v>
                </c:pt>
                <c:pt idx="3">
                  <c:v>35.6</c:v>
                </c:pt>
                <c:pt idx="4">
                  <c:v>38.22</c:v>
                </c:pt>
              </c:numCache>
            </c:numRef>
          </c:val>
          <c:extLst>
            <c:ext xmlns:c16="http://schemas.microsoft.com/office/drawing/2014/chart" uri="{C3380CC4-5D6E-409C-BE32-E72D297353CC}">
              <c16:uniqueId val="{00000001-B8B9-48D6-B792-52B20BF9EB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-0.55000000000000004</c:v>
                </c:pt>
                <c:pt idx="1">
                  <c:v>0.82</c:v>
                </c:pt>
                <c:pt idx="2">
                  <c:v>-4.43</c:v>
                </c:pt>
                <c:pt idx="3">
                  <c:v>-2.4500000000000002</c:v>
                </c:pt>
                <c:pt idx="4">
                  <c:v>8.6300000000000008</c:v>
                </c:pt>
              </c:numCache>
            </c:numRef>
          </c:val>
          <c:smooth val="0"/>
          <c:extLst>
            <c:ext xmlns:c16="http://schemas.microsoft.com/office/drawing/2014/chart" uri="{C3380CC4-5D6E-409C-BE32-E72D297353CC}">
              <c16:uniqueId val="{00000002-B8B9-48D6-B792-52B20BF9EB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59A-464A-ABDB-40C76C40F0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9A-464A-ABDB-40C76C40F0B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0.04</c:v>
                </c:pt>
                <c:pt idx="8">
                  <c:v>#N/A</c:v>
                </c:pt>
                <c:pt idx="9">
                  <c:v>0.01</c:v>
                </c:pt>
              </c:numCache>
            </c:numRef>
          </c:val>
          <c:extLst>
            <c:ext xmlns:c16="http://schemas.microsoft.com/office/drawing/2014/chart" uri="{C3380CC4-5D6E-409C-BE32-E72D297353CC}">
              <c16:uniqueId val="{00000002-E59A-464A-ABDB-40C76C40F0B1}"/>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0.22</c:v>
                </c:pt>
                <c:pt idx="4">
                  <c:v>#N/A</c:v>
                </c:pt>
                <c:pt idx="5">
                  <c:v>0.27</c:v>
                </c:pt>
                <c:pt idx="6">
                  <c:v>#N/A</c:v>
                </c:pt>
                <c:pt idx="7">
                  <c:v>0.34</c:v>
                </c:pt>
                <c:pt idx="8">
                  <c:v>#N/A</c:v>
                </c:pt>
                <c:pt idx="9">
                  <c:v>0.12</c:v>
                </c:pt>
              </c:numCache>
            </c:numRef>
          </c:val>
          <c:extLst>
            <c:ext xmlns:c16="http://schemas.microsoft.com/office/drawing/2014/chart" uri="{C3380CC4-5D6E-409C-BE32-E72D297353CC}">
              <c16:uniqueId val="{00000003-E59A-464A-ABDB-40C76C40F0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0.08</c:v>
                </c:pt>
                <c:pt idx="4">
                  <c:v>#N/A</c:v>
                </c:pt>
                <c:pt idx="5">
                  <c:v>0.09</c:v>
                </c:pt>
                <c:pt idx="6">
                  <c:v>#N/A</c:v>
                </c:pt>
                <c:pt idx="7">
                  <c:v>0.1</c:v>
                </c:pt>
                <c:pt idx="8">
                  <c:v>#N/A</c:v>
                </c:pt>
                <c:pt idx="9">
                  <c:v>0.14000000000000001</c:v>
                </c:pt>
              </c:numCache>
            </c:numRef>
          </c:val>
          <c:extLst>
            <c:ext xmlns:c16="http://schemas.microsoft.com/office/drawing/2014/chart" uri="{C3380CC4-5D6E-409C-BE32-E72D297353CC}">
              <c16:uniqueId val="{00000004-E59A-464A-ABDB-40C76C40F0B1}"/>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0.22</c:v>
                </c:pt>
                <c:pt idx="2">
                  <c:v>#N/A</c:v>
                </c:pt>
                <c:pt idx="3">
                  <c:v>0.38</c:v>
                </c:pt>
                <c:pt idx="4">
                  <c:v>#N/A</c:v>
                </c:pt>
                <c:pt idx="5">
                  <c:v>0.35</c:v>
                </c:pt>
                <c:pt idx="6">
                  <c:v>#N/A</c:v>
                </c:pt>
                <c:pt idx="7">
                  <c:v>0.2</c:v>
                </c:pt>
                <c:pt idx="8">
                  <c:v>#N/A</c:v>
                </c:pt>
                <c:pt idx="9">
                  <c:v>0.28999999999999998</c:v>
                </c:pt>
              </c:numCache>
            </c:numRef>
          </c:val>
          <c:extLst>
            <c:ext xmlns:c16="http://schemas.microsoft.com/office/drawing/2014/chart" uri="{C3380CC4-5D6E-409C-BE32-E72D297353CC}">
              <c16:uniqueId val="{00000005-E59A-464A-ABDB-40C76C40F0B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0.73</c:v>
                </c:pt>
                <c:pt idx="2">
                  <c:v>#N/A</c:v>
                </c:pt>
                <c:pt idx="3">
                  <c:v>0.65</c:v>
                </c:pt>
                <c:pt idx="4">
                  <c:v>#N/A</c:v>
                </c:pt>
                <c:pt idx="5">
                  <c:v>0.38</c:v>
                </c:pt>
                <c:pt idx="6">
                  <c:v>#N/A</c:v>
                </c:pt>
                <c:pt idx="7">
                  <c:v>0.61</c:v>
                </c:pt>
                <c:pt idx="8">
                  <c:v>#N/A</c:v>
                </c:pt>
                <c:pt idx="9">
                  <c:v>0.31</c:v>
                </c:pt>
              </c:numCache>
            </c:numRef>
          </c:val>
          <c:extLst>
            <c:ext xmlns:c16="http://schemas.microsoft.com/office/drawing/2014/chart" uri="{C3380CC4-5D6E-409C-BE32-E72D297353CC}">
              <c16:uniqueId val="{00000006-E59A-464A-ABDB-40C76C40F0B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7.32</c:v>
                </c:pt>
                <c:pt idx="2">
                  <c:v>#N/A</c:v>
                </c:pt>
                <c:pt idx="3">
                  <c:v>3.36</c:v>
                </c:pt>
                <c:pt idx="4">
                  <c:v>#N/A</c:v>
                </c:pt>
                <c:pt idx="5">
                  <c:v>3.74</c:v>
                </c:pt>
                <c:pt idx="6">
                  <c:v>#N/A</c:v>
                </c:pt>
                <c:pt idx="7">
                  <c:v>4.3099999999999996</c:v>
                </c:pt>
                <c:pt idx="8">
                  <c:v>#N/A</c:v>
                </c:pt>
                <c:pt idx="9">
                  <c:v>3.95</c:v>
                </c:pt>
              </c:numCache>
            </c:numRef>
          </c:val>
          <c:extLst>
            <c:ext xmlns:c16="http://schemas.microsoft.com/office/drawing/2014/chart" uri="{C3380CC4-5D6E-409C-BE32-E72D297353CC}">
              <c16:uniqueId val="{00000007-E59A-464A-ABDB-40C76C40F0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4.74</c:v>
                </c:pt>
                <c:pt idx="2">
                  <c:v>#N/A</c:v>
                </c:pt>
                <c:pt idx="3">
                  <c:v>4.46</c:v>
                </c:pt>
                <c:pt idx="4">
                  <c:v>#N/A</c:v>
                </c:pt>
                <c:pt idx="5">
                  <c:v>4.6399999999999997</c:v>
                </c:pt>
                <c:pt idx="6">
                  <c:v>#N/A</c:v>
                </c:pt>
                <c:pt idx="7">
                  <c:v>4.87</c:v>
                </c:pt>
                <c:pt idx="8">
                  <c:v>#N/A</c:v>
                </c:pt>
                <c:pt idx="9">
                  <c:v>8.3699999999999992</c:v>
                </c:pt>
              </c:numCache>
            </c:numRef>
          </c:val>
          <c:extLst>
            <c:ext xmlns:c16="http://schemas.microsoft.com/office/drawing/2014/chart" uri="{C3380CC4-5D6E-409C-BE32-E72D297353CC}">
              <c16:uniqueId val="{00000008-E59A-464A-ABDB-40C76C40F0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24.47</c:v>
                </c:pt>
                <c:pt idx="2">
                  <c:v>#N/A</c:v>
                </c:pt>
                <c:pt idx="3">
                  <c:v>25.18</c:v>
                </c:pt>
                <c:pt idx="4">
                  <c:v>#N/A</c:v>
                </c:pt>
                <c:pt idx="5">
                  <c:v>26.88</c:v>
                </c:pt>
                <c:pt idx="6">
                  <c:v>#N/A</c:v>
                </c:pt>
                <c:pt idx="7">
                  <c:v>26.37</c:v>
                </c:pt>
                <c:pt idx="8">
                  <c:v>#N/A</c:v>
                </c:pt>
                <c:pt idx="9">
                  <c:v>25.27</c:v>
                </c:pt>
              </c:numCache>
            </c:numRef>
          </c:val>
          <c:extLst>
            <c:ext xmlns:c16="http://schemas.microsoft.com/office/drawing/2014/chart" uri="{C3380CC4-5D6E-409C-BE32-E72D297353CC}">
              <c16:uniqueId val="{00000009-E59A-464A-ABDB-40C76C40F0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463</c:v>
                </c:pt>
                <c:pt idx="5">
                  <c:v>486</c:v>
                </c:pt>
                <c:pt idx="8">
                  <c:v>502</c:v>
                </c:pt>
                <c:pt idx="11">
                  <c:v>505</c:v>
                </c:pt>
                <c:pt idx="14">
                  <c:v>489</c:v>
                </c:pt>
              </c:numCache>
            </c:numRef>
          </c:val>
          <c:extLst>
            <c:ext xmlns:c16="http://schemas.microsoft.com/office/drawing/2014/chart" uri="{C3380CC4-5D6E-409C-BE32-E72D297353CC}">
              <c16:uniqueId val="{00000000-F93A-4A54-B495-2A573C7CBB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3A-4A54-B495-2A573C7CBB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93A-4A54-B495-2A573C7CBB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86</c:v>
                </c:pt>
                <c:pt idx="3">
                  <c:v>86</c:v>
                </c:pt>
                <c:pt idx="6">
                  <c:v>80</c:v>
                </c:pt>
                <c:pt idx="9">
                  <c:v>79</c:v>
                </c:pt>
                <c:pt idx="12">
                  <c:v>74</c:v>
                </c:pt>
              </c:numCache>
            </c:numRef>
          </c:val>
          <c:extLst>
            <c:ext xmlns:c16="http://schemas.microsoft.com/office/drawing/2014/chart" uri="{C3380CC4-5D6E-409C-BE32-E72D297353CC}">
              <c16:uniqueId val="{00000003-F93A-4A54-B495-2A573C7CBB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339</c:v>
                </c:pt>
                <c:pt idx="3">
                  <c:v>337</c:v>
                </c:pt>
                <c:pt idx="6">
                  <c:v>339</c:v>
                </c:pt>
                <c:pt idx="9">
                  <c:v>336</c:v>
                </c:pt>
                <c:pt idx="12">
                  <c:v>335</c:v>
                </c:pt>
              </c:numCache>
            </c:numRef>
          </c:val>
          <c:extLst>
            <c:ext xmlns:c16="http://schemas.microsoft.com/office/drawing/2014/chart" uri="{C3380CC4-5D6E-409C-BE32-E72D297353CC}">
              <c16:uniqueId val="{00000004-F93A-4A54-B495-2A573C7CBB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3A-4A54-B495-2A573C7CBB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3A-4A54-B495-2A573C7CBB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482</c:v>
                </c:pt>
                <c:pt idx="3">
                  <c:v>509</c:v>
                </c:pt>
                <c:pt idx="6">
                  <c:v>523</c:v>
                </c:pt>
                <c:pt idx="9">
                  <c:v>538</c:v>
                </c:pt>
                <c:pt idx="12">
                  <c:v>561</c:v>
                </c:pt>
              </c:numCache>
            </c:numRef>
          </c:val>
          <c:extLst>
            <c:ext xmlns:c16="http://schemas.microsoft.com/office/drawing/2014/chart" uri="{C3380CC4-5D6E-409C-BE32-E72D297353CC}">
              <c16:uniqueId val="{00000007-F93A-4A54-B495-2A573C7CBB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444</c:v>
                </c:pt>
                <c:pt idx="2">
                  <c:v>#N/A</c:v>
                </c:pt>
                <c:pt idx="3">
                  <c:v>#N/A</c:v>
                </c:pt>
                <c:pt idx="4">
                  <c:v>446</c:v>
                </c:pt>
                <c:pt idx="5">
                  <c:v>#N/A</c:v>
                </c:pt>
                <c:pt idx="6">
                  <c:v>#N/A</c:v>
                </c:pt>
                <c:pt idx="7">
                  <c:v>440</c:v>
                </c:pt>
                <c:pt idx="8">
                  <c:v>#N/A</c:v>
                </c:pt>
                <c:pt idx="9">
                  <c:v>#N/A</c:v>
                </c:pt>
                <c:pt idx="10">
                  <c:v>448</c:v>
                </c:pt>
                <c:pt idx="11">
                  <c:v>#N/A</c:v>
                </c:pt>
                <c:pt idx="12">
                  <c:v>#N/A</c:v>
                </c:pt>
                <c:pt idx="13">
                  <c:v>481</c:v>
                </c:pt>
                <c:pt idx="14">
                  <c:v>#N/A</c:v>
                </c:pt>
              </c:numCache>
            </c:numRef>
          </c:val>
          <c:smooth val="0"/>
          <c:extLst>
            <c:ext xmlns:c16="http://schemas.microsoft.com/office/drawing/2014/chart" uri="{C3380CC4-5D6E-409C-BE32-E72D297353CC}">
              <c16:uniqueId val="{00000008-F93A-4A54-B495-2A573C7CBB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5763</c:v>
                </c:pt>
                <c:pt idx="5">
                  <c:v>5760</c:v>
                </c:pt>
                <c:pt idx="8">
                  <c:v>6389</c:v>
                </c:pt>
                <c:pt idx="11">
                  <c:v>6333</c:v>
                </c:pt>
                <c:pt idx="14">
                  <c:v>6216</c:v>
                </c:pt>
              </c:numCache>
            </c:numRef>
          </c:val>
          <c:extLst>
            <c:ext xmlns:c16="http://schemas.microsoft.com/office/drawing/2014/chart" uri="{C3380CC4-5D6E-409C-BE32-E72D297353CC}">
              <c16:uniqueId val="{00000000-7095-458F-8C05-8BC78453B9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095-458F-8C05-8BC78453B9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2357</c:v>
                </c:pt>
                <c:pt idx="5">
                  <c:v>2356</c:v>
                </c:pt>
                <c:pt idx="8">
                  <c:v>2069</c:v>
                </c:pt>
                <c:pt idx="11">
                  <c:v>2056</c:v>
                </c:pt>
                <c:pt idx="14">
                  <c:v>2238</c:v>
                </c:pt>
              </c:numCache>
            </c:numRef>
          </c:val>
          <c:extLst>
            <c:ext xmlns:c16="http://schemas.microsoft.com/office/drawing/2014/chart" uri="{C3380CC4-5D6E-409C-BE32-E72D297353CC}">
              <c16:uniqueId val="{00000002-7095-458F-8C05-8BC78453B9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95-458F-8C05-8BC78453B9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95-458F-8C05-8BC78453B9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95-458F-8C05-8BC78453B9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863</c:v>
                </c:pt>
                <c:pt idx="3">
                  <c:v>876</c:v>
                </c:pt>
                <c:pt idx="6">
                  <c:v>861</c:v>
                </c:pt>
                <c:pt idx="9">
                  <c:v>856</c:v>
                </c:pt>
                <c:pt idx="12">
                  <c:v>818</c:v>
                </c:pt>
              </c:numCache>
            </c:numRef>
          </c:val>
          <c:extLst>
            <c:ext xmlns:c16="http://schemas.microsoft.com/office/drawing/2014/chart" uri="{C3380CC4-5D6E-409C-BE32-E72D297353CC}">
              <c16:uniqueId val="{00000006-7095-458F-8C05-8BC78453B9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364</c:v>
                </c:pt>
                <c:pt idx="3">
                  <c:v>283</c:v>
                </c:pt>
                <c:pt idx="6">
                  <c:v>207</c:v>
                </c:pt>
                <c:pt idx="9">
                  <c:v>131</c:v>
                </c:pt>
                <c:pt idx="12">
                  <c:v>59</c:v>
                </c:pt>
              </c:numCache>
            </c:numRef>
          </c:val>
          <c:extLst>
            <c:ext xmlns:c16="http://schemas.microsoft.com/office/drawing/2014/chart" uri="{C3380CC4-5D6E-409C-BE32-E72D297353CC}">
              <c16:uniqueId val="{00000007-7095-458F-8C05-8BC78453B9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4786</c:v>
                </c:pt>
                <c:pt idx="3">
                  <c:v>4623</c:v>
                </c:pt>
                <c:pt idx="6">
                  <c:v>4486</c:v>
                </c:pt>
                <c:pt idx="9">
                  <c:v>4332</c:v>
                </c:pt>
                <c:pt idx="12">
                  <c:v>4112</c:v>
                </c:pt>
              </c:numCache>
            </c:numRef>
          </c:val>
          <c:extLst>
            <c:ext xmlns:c16="http://schemas.microsoft.com/office/drawing/2014/chart" uri="{C3380CC4-5D6E-409C-BE32-E72D297353CC}">
              <c16:uniqueId val="{00000008-7095-458F-8C05-8BC78453B9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95-458F-8C05-8BC78453B9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5619</c:v>
                </c:pt>
                <c:pt idx="3">
                  <c:v>5634</c:v>
                </c:pt>
                <c:pt idx="6">
                  <c:v>6242</c:v>
                </c:pt>
                <c:pt idx="9">
                  <c:v>7031</c:v>
                </c:pt>
                <c:pt idx="12">
                  <c:v>6972</c:v>
                </c:pt>
              </c:numCache>
            </c:numRef>
          </c:val>
          <c:extLst>
            <c:ext xmlns:c16="http://schemas.microsoft.com/office/drawing/2014/chart" uri="{C3380CC4-5D6E-409C-BE32-E72D297353CC}">
              <c16:uniqueId val="{0000000A-7095-458F-8C05-8BC78453B9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3512</c:v>
                </c:pt>
                <c:pt idx="2">
                  <c:v>#N/A</c:v>
                </c:pt>
                <c:pt idx="3">
                  <c:v>#N/A</c:v>
                </c:pt>
                <c:pt idx="4">
                  <c:v>3301</c:v>
                </c:pt>
                <c:pt idx="5">
                  <c:v>#N/A</c:v>
                </c:pt>
                <c:pt idx="6">
                  <c:v>#N/A</c:v>
                </c:pt>
                <c:pt idx="7">
                  <c:v>3337</c:v>
                </c:pt>
                <c:pt idx="8">
                  <c:v>#N/A</c:v>
                </c:pt>
                <c:pt idx="9">
                  <c:v>#N/A</c:v>
                </c:pt>
                <c:pt idx="10">
                  <c:v>3961</c:v>
                </c:pt>
                <c:pt idx="11">
                  <c:v>#N/A</c:v>
                </c:pt>
                <c:pt idx="12">
                  <c:v>#N/A</c:v>
                </c:pt>
                <c:pt idx="13">
                  <c:v>3507</c:v>
                </c:pt>
                <c:pt idx="14">
                  <c:v>#N/A</c:v>
                </c:pt>
              </c:numCache>
            </c:numRef>
          </c:val>
          <c:smooth val="0"/>
          <c:extLst>
            <c:ext xmlns:c16="http://schemas.microsoft.com/office/drawing/2014/chart" uri="{C3380CC4-5D6E-409C-BE32-E72D297353CC}">
              <c16:uniqueId val="{0000000B-7095-458F-8C05-8BC78453B9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1350</c:v>
                </c:pt>
                <c:pt idx="1">
                  <c:v>1248</c:v>
                </c:pt>
                <c:pt idx="2">
                  <c:v>1428</c:v>
                </c:pt>
              </c:numCache>
            </c:numRef>
          </c:val>
          <c:extLst>
            <c:ext xmlns:c16="http://schemas.microsoft.com/office/drawing/2014/chart" uri="{C3380CC4-5D6E-409C-BE32-E72D297353CC}">
              <c16:uniqueId val="{00000000-30CA-4372-BBDB-0D9567D08B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0CA-4372-BBDB-0D9567D08B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355</c:v>
                </c:pt>
                <c:pt idx="1">
                  <c:v>468</c:v>
                </c:pt>
                <c:pt idx="2">
                  <c:v>461</c:v>
                </c:pt>
              </c:numCache>
            </c:numRef>
          </c:val>
          <c:extLst>
            <c:ext xmlns:c16="http://schemas.microsoft.com/office/drawing/2014/chart" uri="{C3380CC4-5D6E-409C-BE32-E72D297353CC}">
              <c16:uniqueId val="{00000002-30CA-4372-BBDB-0D9567D08B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{8FB233B2-FBC8-4AD1-A6C6-AB0B9D1F4722}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290-47C4-B3B8-BA70ED4FE1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{81EF68EA-4F92-4064-8F44-FDB2030FF261}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90-47C4-B3B8-BA70ED4FE1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{FE3D7B5C-04F5-44BD-B9BC-9713A518BE98}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90-47C4-B3B8-BA70ED4FE1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{88A0B806-0E45-4979-ADA6-DA57D2986486}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90-47C4-B3B8-BA70ED4FE1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{897DB166-31FF-4A39-825B-94910E275C04}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90-47C4-B3B8-BA70ED4FE19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{C5456E11-D724-4D39-A68E-402604F6A7FD}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290-47C4-B3B8-BA70ED4FE1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{1FD0569A-5FB0-4802-B03D-1891052F0389}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290-47C4-B3B8-BA70ED4FE19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{7CFFE6F2-FC32-4B37-B87D-9243C9E348ED}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290-47C4-B3B8-BA70ED4FE19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{31BFF2AE-B372-4A2C-8241-45AEF35AFD86}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290-47C4-B3B8-BA70ED4FE1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61.3</c:v>
                </c:pt>
                <c:pt idx="16">
                  <c:v>63.2</c:v>
                </c:pt>
                <c:pt idx="24">
                  <c:v>56.9</c:v>
                </c:pt>
                <c:pt idx="32">
                  <c:v>58.4</c:v>
                </c:pt>
              </c:numCache>
            </c:numRef>
          </c:xVal>
          <c:yVal>
            <c:numRef>
              <c:f>公会計指標分析・財政指標組合せ分析表!$BP$51:$DC$51</c:f>
              <c:numCache>
                <c:formatCode>#,##0.0;"▲ "#,##0.0</c:formatCode>
                <c:ptCount val="40"/>
                <c:pt idx="0">
                  <c:v>121.2</c:v>
                </c:pt>
                <c:pt idx="8">
                  <c:v>115.4</c:v>
                </c:pt>
                <c:pt idx="16">
                  <c:v>118.2</c:v>
                </c:pt>
                <c:pt idx="24">
                  <c:v>132</c:v>
                </c:pt>
                <c:pt idx="32">
                  <c:v>108</c:v>
                </c:pt>
              </c:numCache>
            </c:numRef>
          </c:yVal>
          <c:smooth val="0"/>
          <c:extLst>
            <c:ext xmlns:c16="http://schemas.microsoft.com/office/drawing/2014/chart" uri="{C3380CC4-5D6E-409C-BE32-E72D297353CC}">
              <c16:uniqueId val="{00000009-8290-47C4-B3B8-BA70ED4FE1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{10ADCCC1-D540-4D51-A000-86D155E86966}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290-47C4-B3B8-BA70ED4FE1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{DC9B8CD9-3E3C-4471-8FD7-E5CF5DF8F095}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90-47C4-B3B8-BA70ED4FE1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{7FFFE6D1-E123-4610-852D-C3AA0B2457F8}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90-47C4-B3B8-BA70ED4FE1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{D235B32E-C267-41D0-A1F3-5EF7D6952F94}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90-47C4-B3B8-BA70ED4FE1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{3404E2C5-6020-4A91-8939-658635EF9EED}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90-47C4-B3B8-BA70ED4FE19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{1D07E368-430F-4840-AAAA-5BF147786336}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290-47C4-B3B8-BA70ED4FE1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{600F36AA-3050-4AC2-BA64-DC20B13870B0}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290-47C4-B3B8-BA70ED4FE190}"/>
                </c:ext>
              </c:extLst>
            </c:dLbl>
            <c:dLbl>
              <c:idx val="24"/>
              <c:layout>
                <c:manualLayout>
                  <c:x val="-4.553866996644789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{E5A2120D-799A-4FE6-A288-A1B7936DE6A3}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290-47C4-B3B8-BA70ED4FE190}"/>
                </c:ext>
              </c:extLst>
            </c:dLbl>
            <c:dLbl>
              <c:idx val="32"/>
              <c:layout>
                <c:manualLayout>
                  <c:x val="-1.8492831334020431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{21D1B3ED-7DC5-49E9-B28E-1FCA31B93509}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290-47C4-B3B8-BA70ED4FE1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62.8</c:v>
                </c:pt>
                <c:pt idx="32">
                  <c:v>62.8</c:v>
                </c:pt>
              </c:numCache>
            </c:numRef>
          </c:xVal>
          <c:yVal>
            <c:numRef>
              <c:f>公会計指標分析・財政指標組合せ分析表!$BP$55:$DC$55</c:f>
              <c:numCache>
                <c:formatCode>#,##0.0;"▲ "#,##0.0</c:formatCode>
                <c:ptCount val="40"/>
                <c:pt idx="0">
                  <c:v>0</c:v>
                </c:pt>
                <c:pt idx="8">
                  <c:v>0</c:v>
                </c:pt>
                <c:pt idx="16">
                  <c:v>3.1</c:v>
                </c:pt>
                <c:pt idx="24">
                  <c:v>3.4</c:v>
                </c:pt>
                <c:pt idx="32">
                  <c:v>0</c:v>
                </c:pt>
              </c:numCache>
            </c:numRef>
          </c:yVal>
          <c:smooth val="0"/>
          <c:extLst>
            <c:ext xmlns:c16="http://schemas.microsoft.com/office/drawing/2014/chart" uri="{C3380CC4-5D6E-409C-BE32-E72D297353CC}">
              <c16:uniqueId val="{00000013-8290-47C4-B3B8-BA70ED4FE190}"/>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{AB925B01-9EFB-4ABC-9279-FECD89E0E2E6}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F5F-4AAE-8019-CEE8D7550A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{75C5EBCB-F87D-4977-97B2-6B7D2A6D4E66}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5F-4AAE-8019-CEE8D7550A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{9A3E5B8E-1489-4BB5-A93C-BAAC724012E0}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5F-4AAE-8019-CEE8D7550A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{3FFEC11D-A639-4459-9574-CACA18BEE228}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5F-4AAE-8019-CEE8D7550A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{C683BB4C-AA64-4638-9E19-76CAA2B3E969}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5F-4AAE-8019-CEE8D7550A71}"/>
                </c:ext>
              </c:extLst>
            </c:dLbl>
            <c:dLbl>
              <c:idx val="8"/>
              <c:layout>
                <c:manualLayout>
                  <c:x val="-4.5096530706953748E-2"/>
                  <c:y val="-7.527739780684651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{CB15C86C-3DEB-4331-8D9F-503F306DDDEE}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F5F-4AAE-8019-CEE8D7550A71}"/>
                </c:ext>
              </c:extLst>
            </c:dLbl>
            <c:dLbl>
              <c:idx val="16"/>
              <c:layout>
                <c:manualLayout>
                  <c:x val="-1.8171803637232486E-2"/>
                  <c:y val="-4.95558963687412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{B571AE69-F81B-4876-88D8-A959C1CDDE24}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F5F-4AAE-8019-CEE8D7550A7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{334E6B5A-D72E-442C-8632-F278921786F0}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F5F-4AAE-8019-CEE8D7550A7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{3EF13F8C-632F-4A3C-8C1F-F8DCE8FCD53B}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F5F-4AAE-8019-CEE8D7550A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15.5</c:v>
                </c:pt>
                <c:pt idx="16">
                  <c:v>15.5</c:v>
                </c:pt>
                <c:pt idx="24">
                  <c:v>15.3</c:v>
                </c:pt>
                <c:pt idx="32">
                  <c:v>15.1</c:v>
                </c:pt>
              </c:numCache>
            </c:numRef>
          </c:xVal>
          <c:yVal>
            <c:numRef>
              <c:f>公会計指標分析・財政指標組合せ分析表!$BP$73:$DC$73</c:f>
              <c:numCache>
                <c:formatCode>#,##0.0;"▲ "#,##0.0</c:formatCode>
                <c:ptCount val="40"/>
                <c:pt idx="0">
                  <c:v>121.2</c:v>
                </c:pt>
                <c:pt idx="8">
                  <c:v>115.4</c:v>
                </c:pt>
                <c:pt idx="16">
                  <c:v>118.2</c:v>
                </c:pt>
                <c:pt idx="24">
                  <c:v>132</c:v>
                </c:pt>
                <c:pt idx="32">
                  <c:v>108</c:v>
                </c:pt>
              </c:numCache>
            </c:numRef>
          </c:yVal>
          <c:smooth val="0"/>
          <c:extLst>
            <c:ext xmlns:c16="http://schemas.microsoft.com/office/drawing/2014/chart" uri="{C3380CC4-5D6E-409C-BE32-E72D297353CC}">
              <c16:uniqueId val="{00000009-FF5F-4AAE-8019-CEE8D7550A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922670328710976E-2"/>
                  <c:y val="-9.850541849583568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{2409C607-7FE0-4D0A-9152-B52F5D096495}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F5F-4AAE-8019-CEE8D7550A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{0A41B252-7832-45E6-A0BE-2E2DD1C93A35}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5F-4AAE-8019-CEE8D7550A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{06BA6604-23C6-4626-88D3-EF2155259D98}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5F-4AAE-8019-CEE8D7550A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{168618E3-2CA7-444A-AA24-4EB32802331D}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5F-4AAE-8019-CEE8D7550A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{4C0725B9-FFA5-4D55-A0A1-FA919B8F1FD6}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5F-4AAE-8019-CEE8D7550A71}"/>
                </c:ext>
              </c:extLst>
            </c:dLbl>
            <c:dLbl>
              <c:idx val="8"/>
              <c:layout>
                <c:manualLayout>
                  <c:x val="-2.2473312909510289E-2"/>
                  <c:y val="-6.299116998548538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{656434E2-ADDA-42E9-AF06-822160C31B14}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F5F-4AAE-8019-CEE8D7550A71}"/>
                </c:ext>
              </c:extLst>
            </c:dLbl>
            <c:dLbl>
              <c:idx val="16"/>
              <c:layout>
                <c:manualLayout>
                  <c:x val="-3.1570342725075584E-2"/>
                  <c:y val="-3.856803892302728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{FA032CFB-2898-4382-B5D9-6D43BA732F4E}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F5F-4AAE-8019-CEE8D7550A7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{40A9A5B4-A89B-40C1-B21F-8FBBCBEBE7A3}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F5F-4AAE-8019-CEE8D7550A71}"/>
                </c:ext>
              </c:extLst>
            </c:dLbl>
            <c:dLbl>
              <c:idx val="32"/>
              <c:layout>
                <c:manualLayout>
                  <c:x val="-3.1570342725075584E-2"/>
                  <c:y val="-4.960178970304272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{CE49B0B2-240B-4BFA-8DB1-9F839C3A09D3}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F5F-4AAE-8019-CEE8D7550A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8.8000000000000007</c:v>
                </c:pt>
                <c:pt idx="32">
                  <c:v>8.3000000000000007</c:v>
                </c:pt>
              </c:numCache>
            </c:numRef>
          </c:xVal>
          <c:yVal>
            <c:numRef>
              <c:f>公会計指標分析・財政指標組合せ分析表!$BP$77:$DC$77</c:f>
              <c:numCache>
                <c:formatCode>#,##0.0;"▲ "#,##0.0</c:formatCode>
                <c:ptCount val="40"/>
                <c:pt idx="0">
                  <c:v>0</c:v>
                </c:pt>
                <c:pt idx="8">
                  <c:v>0</c:v>
                </c:pt>
                <c:pt idx="16">
                  <c:v>3.1</c:v>
                </c:pt>
                <c:pt idx="24">
                  <c:v>3.4</c:v>
                </c:pt>
                <c:pt idx="32">
                  <c:v>0</c:v>
                </c:pt>
              </c:numCache>
            </c:numRef>
          </c:yVal>
          <c:smooth val="0"/>
          <c:extLst>
            <c:ext xmlns:c16="http://schemas.microsoft.com/office/drawing/2014/chart" uri="{C3380CC4-5D6E-409C-BE32-E72D297353CC}">
              <c16:uniqueId val="{00000013-FF5F-4AAE-8019-CEE8D7550A71}"/>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451E873-8705-40B6-8B3A-6692C423831C}"/>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51D9E4A-1E6D-4CC9-858C-59AA35D702DF}"/>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役場新庁舎をはじめとする公共施設の元金償還が開始されたため、元利償還金が増加している。それに伴い、実質公債費比率の分子についても増加している。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役場新庁舎や消防庁舎建設が完了したことから、起債の発行が抑えられ、前年度から起債の残高が減少した。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さらに、充当可能基金残高が増加したことから、将来負担比率の分子は減少した。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大阪府能勢町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は、普通交付税の交付額の増加に伴い、積立額が取崩額を上回ったことにより増、その他特定目的基金については、退職金の増に伴う退職手当基金の減少等が主な原因で減となった。基金全体で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今後も続く公共施設再編整備事業に伴い、今後も基金充当により基金残高が減少する可能性は充分考えられる状況である。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大型投資が完了した後、基金残高を回復できるよう収支改善を図る必要がある。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西能勢振興基金・・・・能勢町西能勢財産区の存した地域における住民の福祉の増進を図るための事業に要する経費に充てるため設置。</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退職手当基金・・・・・過年度より職員年齢構成の偏差が大きいこと及び人件費の抑制に資するため勧奨退職を実施していること等から</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経常経費への影響を平準化させるため設置・運用。</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地域福祉基金・・・・・地域福祉の充実を目的として設置・運用</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果実運用型</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災害対策基金・・・・・大規模災害に対する避難・復旧や防災施設整備に要する経費に充当することを目的として設置・運用。</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森林環境譲与税基金・・・森林環境の整備に要する経費に充当することを目的として設置・運用。</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退職手当基金・・・・定年退職及び特別職任期満了に伴う退職金の増によるもの。</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森林環境譲与税基金・・・・・森林環境譲与税譲与額が充当額を上回ったことによる増。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前年度から横ばいまたは減少の傾向にある基金については、積立を増やすための方策を検討しなければならない。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普通交付税の再算定による追加交付の影響で、積立額が取崩額を上回り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公共施設再編整備事業進捗に伴い、必要となる一般財源相当額を取崩す可能性がある。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事業完了後は、地方債償還が増加する見込であることから、経常経費の削減に努め、一定の基金残高を確保する。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9F5A661-3129-498B-BBD4-FFE98EBA96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2C8DACD-E5F5-43FF-8D59-A53AFF27E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0FE25A1-41FF-4AA2-8220-75AB680B174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1A37521-B0C1-42B7-96D2-0485A76388F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EF8C3D0-C6B0-4B0B-B91A-ACEE471302C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9A1F079-A832-4594-99AA-3DED5719BE1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C614352-5A0D-419C-955D-892ABFF117C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0333718-BCC9-4A2B-8215-FCBB1874F8B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0A94E90-76D1-41C2-8342-778A8671481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32D04D2-AEEF-45CA-A7FD-10CCABBC3EE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16E5B7F-EBB7-4FA0-BF95-D35BEB04E97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B5535B7-C4C3-476F-9D19-94D725A924B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9,487
9,378
98.75
6,246,187
5,865,440
312,962
3,735,822
6,972,369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1291B82-1F0F-475D-96CC-53315E95185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237A5D5-F53B-4F48-89D4-68932EEF167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FBE564E-B036-4059-A16E-CAB153DD62F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7C83403-17B0-448C-B8B9-CB11ECA4A0B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1D89CA4-23F5-4657-A9FD-CB6142C781A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0521E31-6144-4B8D-B28C-B8806740518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1A96672-5A54-460D-820B-80E7C60555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3FAE813-F518-4EAC-AE93-9CC15987B7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C4C7C20-9DBA-426B-B127-93083663570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68A102D-1007-4F22-8331-550AAC3BE40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A114BB6-3214-429A-ACBF-AB3F7E11F9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CCEC043-69DF-4642-BEDA-355153A67EC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ACD29CC-7546-48C3-8DDA-80B6BA91555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C93EBC1-C276-47DD-AA99-D5841A1C3F9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D46FF47-7DB4-4D02-91CD-70D49DD29F7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4073ADD-FB71-459F-8415-282777D563C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EEF99C6-BD28-4B64-8EB6-804F11148C5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2048A14-9533-4BA5-99DE-D69FE76D175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E8BE188-0F58-4E95-9807-11985A6B8BF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AA3C883-A807-469E-ACAF-0B9F4FD4398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13FA102-97ED-4EEB-AA8D-4C08C49D91F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D687E35-01A0-4617-9DF1-9AF471CFCAF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C1F0840-276A-4F55-8AB1-EF6C3A304F0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13677E9-ED8D-46EE-B1CF-8D75F5BD0DC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1838AA7-D89F-4FC5-93EB-E4AA6B18AF2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230B846-BFE6-47BD-B40B-A92CF026E37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07CBEE0-956F-431A-9BF6-D2C0C890941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BD50625-CE9B-42B3-8F37-7EEB5233686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B9FB9F4-F561-4F1E-B844-2876DE9C73D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0284C16-9AEB-406E-B6D5-3ABDAB08214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6E068DB-342D-4DA3-971D-EAC6818310E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5210E4E-3E2F-49C1-8CCB-FD6FB809461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D2E9279-BE38-4876-807C-3A37A0CD4DF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F52D609-3F09-4775-842B-E18997D51C6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45EC937-6A6C-4CE3-A0B3-DE559DA3DAF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庁舎および消防庁舎の新規取得に伴う事業用資産（建物・工作物等）の増加により類似団体内平均値を下回ってい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たが、令和３年度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においても防災センター建設に係る事業に伴う事業用資産の増加（建物・工作物等）により、引き続き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DE7607F-ED6D-452A-9F85-C8432057A38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1C7B38D-CAD8-46DB-9DFC-03731F52D22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FE6071C-4B45-4594-9694-3FD43766D79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857DD95C-A95C-44A2-8F5D-C05C7FB82A5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6C73E03C-D37B-48A9-ABD4-70A9547CA79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C52C0F37-D482-4A13-A317-7D6E7378FF2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84134F85-C77D-4994-9FC1-EF374B2ABEC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CD0D3BE7-B438-41DC-9103-2255E6A6E45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5A8B9ECE-A4B5-4C8F-A217-3E4257B3195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1B709B16-09CA-41C6-AF9E-E3560F59658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0DDD009-C839-4945-99D6-4DD6210FB8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2D566CD-32D4-490E-9AED-0E9DFA62F97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04AA34C-C3A9-47B0-AF92-A1DFD085EF2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A534875B-25C2-4C92-81AD-1DAD2FDC3E7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EEBF935-0804-4DB3-AA81-F7CE5F86E4F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94AB3136-7875-4243-ACEB-E724ADE89C0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58BDCFF-52E4-4BE0-86B2-B4301C30262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EDBE7FD3-9E47-4CCB-92CF-7BB88DA8773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9D9C51F8-4BDA-443A-8D0A-738687D4A205}"/>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34317FE7-DFCA-4C9C-8D17-AADD126E6C58}"/>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CB127D5E-8D8C-4D45-870F-D6D85642DE87}"/>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48E1B992-CA66-4F98-800D-971E3E78E2D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A3E32FBA-F065-4A82-B165-26AC9DE060C4}"/>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3164AF88-E08F-45FF-8B07-1026097F4CAC}"/>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D577A45-921D-4EC1-BD52-F524B6F68C8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0A524838-7AE1-41C2-A5EE-A2B59233E683}"/>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86451</xdr:rowOff>
    </xdr:from>
    <xdr:to>
      <xdr:col>15</xdr:col>
      <xdr:colOff>187325</xdr:colOff>
      <xdr:row>32</xdr:row>
      <xdr:rowOff>16601</xdr:rowOff>
    </xdr:to>
    <xdr:sp macro="" textlink="">
      <xdr:nvSpPr>
        <xdr:cNvPr id="75" name="フローチャート: 判断 74">
          <a:extLst>
            <a:ext uri="{FF2B5EF4-FFF2-40B4-BE49-F238E27FC236}">
              <a16:creationId xmlns:a16="http://schemas.microsoft.com/office/drawing/2014/main" id="{0DA9B88E-F5C2-4E45-B036-A9BEE664E9A7}"/>
            </a:ext>
          </a:extLst>
        </xdr:cNvPr>
        <xdr:cNvSpPr/>
      </xdr:nvSpPr>
      <xdr:spPr>
        <a:xfrm>
          <a:off x="3238500" y="617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49439</xdr:rowOff>
    </xdr:from>
    <xdr:to>
      <xdr:col>11</xdr:col>
      <xdr:colOff>187325</xdr:colOff>
      <xdr:row>31</xdr:row>
      <xdr:rowOff>151039</xdr:rowOff>
    </xdr:to>
    <xdr:sp macro="" textlink="">
      <xdr:nvSpPr>
        <xdr:cNvPr id="76" name="フローチャート: 判断 75">
          <a:extLst>
            <a:ext uri="{FF2B5EF4-FFF2-40B4-BE49-F238E27FC236}">
              <a16:creationId xmlns:a16="http://schemas.microsoft.com/office/drawing/2014/main" id="{AAA0F18D-859A-4F39-9929-9FE4B00CADB3}"/>
            </a:ext>
          </a:extLst>
        </xdr:cNvPr>
        <xdr:cNvSpPr/>
      </xdr:nvSpPr>
      <xdr:spPr>
        <a:xfrm>
          <a:off x="24765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30933</xdr:rowOff>
    </xdr:from>
    <xdr:to>
      <xdr:col>7</xdr:col>
      <xdr:colOff>187325</xdr:colOff>
      <xdr:row>31</xdr:row>
      <xdr:rowOff>132533</xdr:rowOff>
    </xdr:to>
    <xdr:sp macro="" textlink="">
      <xdr:nvSpPr>
        <xdr:cNvPr id="77" name="フローチャート: 判断 76">
          <a:extLst>
            <a:ext uri="{FF2B5EF4-FFF2-40B4-BE49-F238E27FC236}">
              <a16:creationId xmlns:a16="http://schemas.microsoft.com/office/drawing/2014/main" id="{34C11B1A-48F8-4F6B-99C0-BEFA0AE97CF2}"/>
            </a:ext>
          </a:extLst>
        </xdr:cNvPr>
        <xdr:cNvSpPr/>
      </xdr:nvSpPr>
      <xdr:spPr>
        <a:xfrm>
          <a:off x="1714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D24C65B-2EB6-4275-BE97-087738AF58D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C416868-5ABE-4EF2-8620-06781B5FC0F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E1F8D1E-6669-46F2-BA44-393BD5C2A58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09A5AFB-24CD-4611-A2AA-166338C8BFB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EFD7958-E038-40FA-8098-068E84F7EA5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91</xdr:rowOff>
    </xdr:from>
    <xdr:to>
      <xdr:col>23</xdr:col>
      <xdr:colOff>136525</xdr:colOff>
      <xdr:row>31</xdr:row>
      <xdr:rowOff>101691</xdr:rowOff>
    </xdr:to>
    <xdr:sp macro="" textlink="">
      <xdr:nvSpPr>
        <xdr:cNvPr id="83" name="楕円 82">
          <a:extLst>
            <a:ext uri="{FF2B5EF4-FFF2-40B4-BE49-F238E27FC236}">
              <a16:creationId xmlns:a16="http://schemas.microsoft.com/office/drawing/2014/main" id="{957C22B0-4636-43EA-BE6F-310A85B4D945}"/>
            </a:ext>
          </a:extLst>
        </xdr:cNvPr>
        <xdr:cNvSpPr/>
      </xdr:nvSpPr>
      <xdr:spPr>
        <a:xfrm>
          <a:off x="47117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22968</xdr:rowOff>
    </xdr:from>
    <xdr:ext cx="405111" cy="259045"/>
    <xdr:sp macro="" textlink="">
      <xdr:nvSpPr>
        <xdr:cNvPr id="84" name="有形固定資産減価償却率該当値テキスト">
          <a:extLst>
            <a:ext uri="{FF2B5EF4-FFF2-40B4-BE49-F238E27FC236}">
              <a16:creationId xmlns:a16="http://schemas.microsoft.com/office/drawing/2014/main" id="{B07A295B-0826-4D28-A6A7-484F5639A453}"/>
            </a:ext>
          </a:extLst>
        </xdr:cNvPr>
        <xdr:cNvSpPr txBox="1"/>
      </xdr:nvSpPr>
      <xdr:spPr>
        <a:xfrm>
          <a:off x="4813300" y="59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125276</xdr:rowOff>
    </xdr:from>
    <xdr:to>
      <xdr:col>19</xdr:col>
      <xdr:colOff>187325</xdr:colOff>
      <xdr:row>31</xdr:row>
      <xdr:rowOff>55426</xdr:rowOff>
    </xdr:to>
    <xdr:sp macro="" textlink="">
      <xdr:nvSpPr>
        <xdr:cNvPr id="85" name="楕円 84">
          <a:extLst>
            <a:ext uri="{FF2B5EF4-FFF2-40B4-BE49-F238E27FC236}">
              <a16:creationId xmlns:a16="http://schemas.microsoft.com/office/drawing/2014/main" id="{9B4B702C-FA5A-457D-9BA5-9A9A47721812}"/>
            </a:ext>
          </a:extLst>
        </xdr:cNvPr>
        <xdr:cNvSpPr/>
      </xdr:nvSpPr>
      <xdr:spPr>
        <a:xfrm>
          <a:off x="40005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4626</xdr:rowOff>
    </xdr:from>
    <xdr:to>
      <xdr:col>23</xdr:col>
      <xdr:colOff>85725</xdr:colOff>
      <xdr:row>31</xdr:row>
      <xdr:rowOff>50891</xdr:rowOff>
    </xdr:to>
    <xdr:cxnSp macro="">
      <xdr:nvCxnSpPr>
        <xdr:cNvPr id="86" name="直線コネクタ 85">
          <a:extLst>
            <a:ext uri="{FF2B5EF4-FFF2-40B4-BE49-F238E27FC236}">
              <a16:creationId xmlns:a16="http://schemas.microsoft.com/office/drawing/2014/main" id="{7E708848-209A-431A-B847-EF7E9321BC05}"/>
            </a:ext>
          </a:extLst>
        </xdr:cNvPr>
        <xdr:cNvCxnSpPr/>
      </xdr:nvCxnSpPr>
      <xdr:spPr>
        <a:xfrm>
          <a:off x="4051300" y="6091101"/>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148136</xdr:rowOff>
    </xdr:from>
    <xdr:to>
      <xdr:col>15</xdr:col>
      <xdr:colOff>187325</xdr:colOff>
      <xdr:row>32</xdr:row>
      <xdr:rowOff>78286</xdr:rowOff>
    </xdr:to>
    <xdr:sp macro="" textlink="">
      <xdr:nvSpPr>
        <xdr:cNvPr id="87" name="楕円 86">
          <a:extLst>
            <a:ext uri="{FF2B5EF4-FFF2-40B4-BE49-F238E27FC236}">
              <a16:creationId xmlns:a16="http://schemas.microsoft.com/office/drawing/2014/main" id="{79049FC7-2155-4BE8-A1C6-14F92FDDFFC5}"/>
            </a:ext>
          </a:extLst>
        </xdr:cNvPr>
        <xdr:cNvSpPr/>
      </xdr:nvSpPr>
      <xdr:spPr>
        <a:xfrm>
          <a:off x="3238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4626</xdr:rowOff>
    </xdr:from>
    <xdr:to>
      <xdr:col>19</xdr:col>
      <xdr:colOff>136525</xdr:colOff>
      <xdr:row>32</xdr:row>
      <xdr:rowOff>27486</xdr:rowOff>
    </xdr:to>
    <xdr:cxnSp macro="">
      <xdr:nvCxnSpPr>
        <xdr:cNvPr id="88" name="直線コネクタ 87">
          <a:extLst>
            <a:ext uri="{FF2B5EF4-FFF2-40B4-BE49-F238E27FC236}">
              <a16:creationId xmlns:a16="http://schemas.microsoft.com/office/drawing/2014/main" id="{8E57377A-23AF-41BC-9745-A1F3A3510004}"/>
            </a:ext>
          </a:extLst>
        </xdr:cNvPr>
        <xdr:cNvCxnSpPr/>
      </xdr:nvCxnSpPr>
      <xdr:spPr>
        <a:xfrm flipV="1">
          <a:off x="3289300" y="6091101"/>
          <a:ext cx="762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89" name="楕円 88">
          <a:extLst>
            <a:ext uri="{FF2B5EF4-FFF2-40B4-BE49-F238E27FC236}">
              <a16:creationId xmlns:a16="http://schemas.microsoft.com/office/drawing/2014/main" id="{52F1A526-F975-495E-B04B-B045D9D41F00}"/>
            </a:ext>
          </a:extLst>
        </xdr:cNvPr>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140335</xdr:rowOff>
    </xdr:from>
    <xdr:to>
      <xdr:col>15</xdr:col>
      <xdr:colOff>136525</xdr:colOff>
      <xdr:row>32</xdr:row>
      <xdr:rowOff>27486</xdr:rowOff>
    </xdr:to>
    <xdr:cxnSp macro="">
      <xdr:nvCxnSpPr>
        <xdr:cNvPr id="90" name="直線コネクタ 89">
          <a:extLst>
            <a:ext uri="{FF2B5EF4-FFF2-40B4-BE49-F238E27FC236}">
              <a16:creationId xmlns:a16="http://schemas.microsoft.com/office/drawing/2014/main" id="{3D1FDE20-635B-47DC-91DB-758741550F9E}"/>
            </a:ext>
          </a:extLst>
        </xdr:cNvPr>
        <xdr:cNvCxnSpPr/>
      </xdr:nvCxnSpPr>
      <xdr:spPr>
        <a:xfrm>
          <a:off x="2527300" y="6226810"/>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3175</xdr:rowOff>
    </xdr:from>
    <xdr:to>
      <xdr:col>7</xdr:col>
      <xdr:colOff>187325</xdr:colOff>
      <xdr:row>31</xdr:row>
      <xdr:rowOff>104775</xdr:rowOff>
    </xdr:to>
    <xdr:sp macro="" textlink="">
      <xdr:nvSpPr>
        <xdr:cNvPr id="91" name="楕円 90">
          <a:extLst>
            <a:ext uri="{FF2B5EF4-FFF2-40B4-BE49-F238E27FC236}">
              <a16:creationId xmlns:a16="http://schemas.microsoft.com/office/drawing/2014/main" id="{2BA0B8AD-7737-4325-9653-528455F831F6}"/>
            </a:ext>
          </a:extLst>
        </xdr:cNvPr>
        <xdr:cNvSpPr/>
      </xdr:nvSpPr>
      <xdr:spPr>
        <a:xfrm>
          <a:off x="1714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53975</xdr:rowOff>
    </xdr:from>
    <xdr:to>
      <xdr:col>11</xdr:col>
      <xdr:colOff>136525</xdr:colOff>
      <xdr:row>31</xdr:row>
      <xdr:rowOff>140335</xdr:rowOff>
    </xdr:to>
    <xdr:cxnSp macro="">
      <xdr:nvCxnSpPr>
        <xdr:cNvPr id="92" name="直線コネクタ 91">
          <a:extLst>
            <a:ext uri="{FF2B5EF4-FFF2-40B4-BE49-F238E27FC236}">
              <a16:creationId xmlns:a16="http://schemas.microsoft.com/office/drawing/2014/main" id="{C0A1E44F-5E70-4072-ADB0-03CECAF0B9A0}"/>
            </a:ext>
          </a:extLst>
        </xdr:cNvPr>
        <xdr:cNvCxnSpPr/>
      </xdr:nvCxnSpPr>
      <xdr:spPr>
        <a:xfrm>
          <a:off x="1765300" y="614045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3" name="n_1aveValue有形固定資産減価償却率">
          <a:extLst>
            <a:ext uri="{FF2B5EF4-FFF2-40B4-BE49-F238E27FC236}">
              <a16:creationId xmlns:a16="http://schemas.microsoft.com/office/drawing/2014/main" id="{E18C85A1-C45E-49BA-B6A7-8A40EE991C52}"/>
            </a:ext>
          </a:extLst>
        </xdr:cNvPr>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33128</xdr:rowOff>
    </xdr:from>
    <xdr:ext cx="405111" cy="259045"/>
    <xdr:sp macro="" textlink="">
      <xdr:nvSpPr>
        <xdr:cNvPr id="94" name="n_2aveValue有形固定資産減価償却率">
          <a:extLst>
            <a:ext uri="{FF2B5EF4-FFF2-40B4-BE49-F238E27FC236}">
              <a16:creationId xmlns:a16="http://schemas.microsoft.com/office/drawing/2014/main" id="{B8D6F719-BD05-4DC3-A2F5-EB178B5DA0F6}"/>
            </a:ext>
          </a:extLst>
        </xdr:cNvPr>
        <xdr:cNvSpPr txBox="1"/>
      </xdr:nvSpPr>
      <xdr:spPr>
        <a:xfrm>
          <a:off x="3086744" y="5948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167566</xdr:rowOff>
    </xdr:from>
    <xdr:ext cx="405111" cy="259045"/>
    <xdr:sp macro="" textlink="">
      <xdr:nvSpPr>
        <xdr:cNvPr id="95" name="n_3aveValue有形固定資産減価償却率">
          <a:extLst>
            <a:ext uri="{FF2B5EF4-FFF2-40B4-BE49-F238E27FC236}">
              <a16:creationId xmlns:a16="http://schemas.microsoft.com/office/drawing/2014/main" id="{EEF266D7-06EB-41F4-8214-4D8599899527}"/>
            </a:ext>
          </a:extLst>
        </xdr:cNvPr>
        <xdr:cNvSpPr txBox="1"/>
      </xdr:nvSpPr>
      <xdr:spPr>
        <a:xfrm>
          <a:off x="2324744" y="591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123660</xdr:rowOff>
    </xdr:from>
    <xdr:ext cx="405111" cy="259045"/>
    <xdr:sp macro="" textlink="">
      <xdr:nvSpPr>
        <xdr:cNvPr id="96" name="n_4aveValue有形固定資産減価償却率">
          <a:extLst>
            <a:ext uri="{FF2B5EF4-FFF2-40B4-BE49-F238E27FC236}">
              <a16:creationId xmlns:a16="http://schemas.microsoft.com/office/drawing/2014/main" id="{6DB42782-0DCD-461A-885E-CC79C420B240}"/>
            </a:ext>
          </a:extLst>
        </xdr:cNvPr>
        <xdr:cNvSpPr txBox="1"/>
      </xdr:nvSpPr>
      <xdr:spPr>
        <a:xfrm>
          <a:off x="1562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71953</xdr:rowOff>
    </xdr:from>
    <xdr:ext cx="405111" cy="259045"/>
    <xdr:sp macro="" textlink="">
      <xdr:nvSpPr>
        <xdr:cNvPr id="97" name="n_1mainValue有形固定資産減価償却率">
          <a:extLst>
            <a:ext uri="{FF2B5EF4-FFF2-40B4-BE49-F238E27FC236}">
              <a16:creationId xmlns:a16="http://schemas.microsoft.com/office/drawing/2014/main" id="{AACE5F1C-910E-43AB-B7E7-8199FC4AB544}"/>
            </a:ext>
          </a:extLst>
        </xdr:cNvPr>
        <xdr:cNvSpPr txBox="1"/>
      </xdr:nvSpPr>
      <xdr:spPr>
        <a:xfrm>
          <a:off x="38360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69413</xdr:rowOff>
    </xdr:from>
    <xdr:ext cx="405111" cy="259045"/>
    <xdr:sp macro="" textlink="">
      <xdr:nvSpPr>
        <xdr:cNvPr id="98" name="n_2mainValue有形固定資産減価償却率">
          <a:extLst>
            <a:ext uri="{FF2B5EF4-FFF2-40B4-BE49-F238E27FC236}">
              <a16:creationId xmlns:a16="http://schemas.microsoft.com/office/drawing/2014/main" id="{EE9E0C77-5D2E-4BAD-BEAF-0A64DAB6AA34}"/>
            </a:ext>
          </a:extLst>
        </xdr:cNvPr>
        <xdr:cNvSpPr txBox="1"/>
      </xdr:nvSpPr>
      <xdr:spPr>
        <a:xfrm>
          <a:off x="3086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99" name="n_3mainValue有形固定資産減価償却率">
          <a:extLst>
            <a:ext uri="{FF2B5EF4-FFF2-40B4-BE49-F238E27FC236}">
              <a16:creationId xmlns:a16="http://schemas.microsoft.com/office/drawing/2014/main" id="{3C2B8C32-9EF1-4A99-AE6E-7BDAB4D7DA1B}"/>
            </a:ext>
          </a:extLst>
        </xdr:cNvPr>
        <xdr:cNvSpPr txBox="1"/>
      </xdr:nvSpPr>
      <xdr:spPr>
        <a:xfrm>
          <a:off x="2324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121302</xdr:rowOff>
    </xdr:from>
    <xdr:ext cx="405111" cy="259045"/>
    <xdr:sp macro="" textlink="">
      <xdr:nvSpPr>
        <xdr:cNvPr id="100" name="n_4mainValue有形固定資産減価償却率">
          <a:extLst>
            <a:ext uri="{FF2B5EF4-FFF2-40B4-BE49-F238E27FC236}">
              <a16:creationId xmlns:a16="http://schemas.microsoft.com/office/drawing/2014/main" id="{12390D2B-5D52-4C24-A7BA-3ABED53B4B3A}"/>
            </a:ext>
          </a:extLst>
        </xdr:cNvPr>
        <xdr:cNvSpPr txBox="1"/>
      </xdr:nvSpPr>
      <xdr:spPr>
        <a:xfrm>
          <a:off x="1562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3AF1224-FAD8-47C6-BEE4-19F0576CF09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D4023C4-386A-4C2F-A97B-4BB28801B15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53C8A3B5-5B6C-480B-BE33-D4DAF2E2C8B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08FB676-582B-433C-8DE2-9B9265C67D6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8E8906C9-5357-42AC-9D3A-5FD5B9A3346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3CDFCEF-9004-4836-8A64-BD8B025EFEC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ED88E4B-6828-44C7-B178-167860D5D2E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ABBB26E-7277-4A88-8D8A-EE44B60B81B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F7951B8-C6A9-46BF-9856-31CD0B04888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6819F349-3D24-48CA-A53D-3D43FB465A9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8A49A85D-5AA5-49E0-BE4D-0B9D378C408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11F64146-4CEA-407C-BF2A-889729D8C25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6A3AFE97-D5A9-4C88-AFDC-F0DB45013F0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内順位、全国平均、大阪府平均のいずれと比較しても、極めて高いものとなっている。この要因としては、地方債発行額が多額であること、人口の減少や高齢化などによる税収入の減少が挙げられ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加えて、令和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年度以降も、公共施設再編整備事業による地方債の発行などにより、債務償還比率はさらに上昇していくと見込まれる。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このため、事業実施にあたっては、その財源となる地方債の発行においても、地方交付税の算入措置が見込まれる地方債を活用するなどし、次代の債務の軽減を図るよう努める。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28F131-5F57-4D85-A479-338995DC07F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6813A8F1-51FF-4263-8533-E17E423A496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1EDDB19-1D69-4057-BE47-F85E11A0EAD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CD3B1487-392D-48FE-A934-CDC68495AE7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14C72C79-6F41-42F2-A23D-E352D364AC81}"/>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93370023-2CC7-45F5-A236-03ADE1B5CED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ECDFAE74-8ADC-4686-9E5D-CF0B487565D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E22D73A2-FBFF-4A73-AE94-6E38F35BFF5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F6AECD96-CA91-4E7B-91CD-4C8CB1CBEA1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B5CC412A-F230-4FB9-8CF0-89B17611576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D3D4D83-BCC8-4622-A890-31AD5231288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D1246498-EEC1-4825-BBE0-B7CF4AB0524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12D7AA25-0B70-40BC-8FDF-E37D4A2D0B3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4919FC2-BD06-4530-B6F4-8D1B56C1686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BED38DAA-30C5-45DF-BD9B-1D3A158CB67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16933</xdr:rowOff>
    </xdr:to>
    <xdr:cxnSp macro="">
      <xdr:nvCxnSpPr>
        <xdr:cNvPr id="129" name="直線コネクタ 128">
          <a:extLst>
            <a:ext uri="{FF2B5EF4-FFF2-40B4-BE49-F238E27FC236}">
              <a16:creationId xmlns:a16="http://schemas.microsoft.com/office/drawing/2014/main" id="{F2C757D2-7175-4FEB-8A4B-BDA7169BDAC2}"/>
            </a:ext>
          </a:extLst>
        </xdr:cNvPr>
        <xdr:cNvCxnSpPr/>
      </xdr:nvCxnSpPr>
      <xdr:spPr>
        <a:xfrm flipV="1">
          <a:off x="14793595" y="5312833"/>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20760</xdr:rowOff>
    </xdr:from>
    <xdr:ext cx="469744" cy="259045"/>
    <xdr:sp macro="" textlink="">
      <xdr:nvSpPr>
        <xdr:cNvPr id="130" name="債務償還比率最小値テキスト">
          <a:extLst>
            <a:ext uri="{FF2B5EF4-FFF2-40B4-BE49-F238E27FC236}">
              <a16:creationId xmlns:a16="http://schemas.microsoft.com/office/drawing/2014/main" id="{48227E14-C996-4A8C-9952-489DDB336ED6}"/>
            </a:ext>
          </a:extLst>
        </xdr:cNvPr>
        <xdr:cNvSpPr txBox="1"/>
      </xdr:nvSpPr>
      <xdr:spPr>
        <a:xfrm>
          <a:off x="14846300" y="64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16933</xdr:rowOff>
    </xdr:from>
    <xdr:to>
      <xdr:col>76</xdr:col>
      <xdr:colOff>111125</xdr:colOff>
      <xdr:row>33</xdr:row>
      <xdr:rowOff>16933</xdr:rowOff>
    </xdr:to>
    <xdr:cxnSp macro="">
      <xdr:nvCxnSpPr>
        <xdr:cNvPr id="131" name="直線コネクタ 130">
          <a:extLst>
            <a:ext uri="{FF2B5EF4-FFF2-40B4-BE49-F238E27FC236}">
              <a16:creationId xmlns:a16="http://schemas.microsoft.com/office/drawing/2014/main" id="{AAA4503B-04C5-4927-A2A5-B0C0C2FC8124}"/>
            </a:ext>
          </a:extLst>
        </xdr:cNvPr>
        <xdr:cNvCxnSpPr/>
      </xdr:nvCxnSpPr>
      <xdr:spPr>
        <a:xfrm>
          <a:off x="14706600" y="644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31741449-A407-4CD1-8A38-07BE2F5F746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987050BE-87A6-412F-A172-FDC32B3F0E3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124794</xdr:rowOff>
    </xdr:from>
    <xdr:ext cx="469744" cy="259045"/>
    <xdr:sp macro="" textlink="">
      <xdr:nvSpPr>
        <xdr:cNvPr id="134" name="債務償還比率平均値テキスト">
          <a:extLst>
            <a:ext uri="{FF2B5EF4-FFF2-40B4-BE49-F238E27FC236}">
              <a16:creationId xmlns:a16="http://schemas.microsoft.com/office/drawing/2014/main" id="{34FC3766-1488-47B0-8EA5-BD61B2F94A5C}"/>
            </a:ext>
          </a:extLst>
        </xdr:cNvPr>
        <xdr:cNvSpPr txBox="1"/>
      </xdr:nvSpPr>
      <xdr:spPr>
        <a:xfrm>
          <a:off x="14846300" y="5525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101917</xdr:rowOff>
    </xdr:from>
    <xdr:to>
      <xdr:col>76</xdr:col>
      <xdr:colOff>73025</xdr:colOff>
      <xdr:row>29</xdr:row>
      <xdr:rowOff>32067</xdr:rowOff>
    </xdr:to>
    <xdr:sp macro="" textlink="">
      <xdr:nvSpPr>
        <xdr:cNvPr id="135" name="フローチャート: 判断 134">
          <a:extLst>
            <a:ext uri="{FF2B5EF4-FFF2-40B4-BE49-F238E27FC236}">
              <a16:creationId xmlns:a16="http://schemas.microsoft.com/office/drawing/2014/main" id="{7E95CAD1-EE11-411E-8E1C-016E57176301}"/>
            </a:ext>
          </a:extLst>
        </xdr:cNvPr>
        <xdr:cNvSpPr/>
      </xdr:nvSpPr>
      <xdr:spPr>
        <a:xfrm>
          <a:off x="14744700" y="567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96710</xdr:rowOff>
    </xdr:from>
    <xdr:to>
      <xdr:col>72</xdr:col>
      <xdr:colOff>123825</xdr:colOff>
      <xdr:row>30</xdr:row>
      <xdr:rowOff>26860</xdr:rowOff>
    </xdr:to>
    <xdr:sp macro="" textlink="">
      <xdr:nvSpPr>
        <xdr:cNvPr id="136" name="フローチャート: 判断 135">
          <a:extLst>
            <a:ext uri="{FF2B5EF4-FFF2-40B4-BE49-F238E27FC236}">
              <a16:creationId xmlns:a16="http://schemas.microsoft.com/office/drawing/2014/main" id="{27CDB009-B801-4C0A-ABCD-4A467C868892}"/>
            </a:ext>
          </a:extLst>
        </xdr:cNvPr>
        <xdr:cNvSpPr/>
      </xdr:nvSpPr>
      <xdr:spPr>
        <a:xfrm>
          <a:off x="14033500" y="58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a:extLst>
            <a:ext uri="{FF2B5EF4-FFF2-40B4-BE49-F238E27FC236}">
              <a16:creationId xmlns:a16="http://schemas.microsoft.com/office/drawing/2014/main" id="{78E483A8-74DE-4E84-800A-919F3C4DA7FF}"/>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a:extLst>
            <a:ext uri="{FF2B5EF4-FFF2-40B4-BE49-F238E27FC236}">
              <a16:creationId xmlns:a16="http://schemas.microsoft.com/office/drawing/2014/main" id="{A70F17C2-0DE2-4C69-B019-8B3F21D27A8B}"/>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a:extLst>
            <a:ext uri="{FF2B5EF4-FFF2-40B4-BE49-F238E27FC236}">
              <a16:creationId xmlns:a16="http://schemas.microsoft.com/office/drawing/2014/main" id="{23585C4F-5FFD-4F7E-9C5D-6342FD4EE915}"/>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4BB5AF0-D19F-452E-B2E7-A6655FC7534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862033F-D198-4EA8-B47A-B62869F95D3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2189368-CF04-4FAE-83CA-42ABF2EB92D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C1F2F13-4875-4877-93EA-156B7E1AB3E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3CAC1D3-483B-4955-A178-8D20D8C9089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91574</xdr:rowOff>
    </xdr:from>
    <xdr:to>
      <xdr:col>76</xdr:col>
      <xdr:colOff>73025</xdr:colOff>
      <xdr:row>32</xdr:row>
      <xdr:rowOff>21724</xdr:rowOff>
    </xdr:to>
    <xdr:sp macro="" textlink="">
      <xdr:nvSpPr>
        <xdr:cNvPr id="145" name="楕円 144">
          <a:extLst>
            <a:ext uri="{FF2B5EF4-FFF2-40B4-BE49-F238E27FC236}">
              <a16:creationId xmlns:a16="http://schemas.microsoft.com/office/drawing/2014/main" id="{DAC9AAE3-9F23-42BE-9589-41028E15E3C2}"/>
            </a:ext>
          </a:extLst>
        </xdr:cNvPr>
        <xdr:cNvSpPr/>
      </xdr:nvSpPr>
      <xdr:spPr>
        <a:xfrm>
          <a:off x="14744700" y="617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70001</xdr:rowOff>
    </xdr:from>
    <xdr:ext cx="469744" cy="259045"/>
    <xdr:sp macro="" textlink="">
      <xdr:nvSpPr>
        <xdr:cNvPr id="146" name="債務償還比率該当値テキスト">
          <a:extLst>
            <a:ext uri="{FF2B5EF4-FFF2-40B4-BE49-F238E27FC236}">
              <a16:creationId xmlns:a16="http://schemas.microsoft.com/office/drawing/2014/main" id="{048F4790-6A4B-4873-B1B7-4FAF87A4135D}"/>
            </a:ext>
          </a:extLst>
        </xdr:cNvPr>
        <xdr:cNvSpPr txBox="1"/>
      </xdr:nvSpPr>
      <xdr:spPr>
        <a:xfrm>
          <a:off x="14846300" y="615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36900</xdr:rowOff>
    </xdr:from>
    <xdr:to>
      <xdr:col>72</xdr:col>
      <xdr:colOff>123825</xdr:colOff>
      <xdr:row>33</xdr:row>
      <xdr:rowOff>138500</xdr:rowOff>
    </xdr:to>
    <xdr:sp macro="" textlink="">
      <xdr:nvSpPr>
        <xdr:cNvPr id="147" name="楕円 146">
          <a:extLst>
            <a:ext uri="{FF2B5EF4-FFF2-40B4-BE49-F238E27FC236}">
              <a16:creationId xmlns:a16="http://schemas.microsoft.com/office/drawing/2014/main" id="{EFC6FE90-BD0B-44F4-8C94-5F05ED42B39B}"/>
            </a:ext>
          </a:extLst>
        </xdr:cNvPr>
        <xdr:cNvSpPr/>
      </xdr:nvSpPr>
      <xdr:spPr>
        <a:xfrm>
          <a:off x="14033500" y="64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142374</xdr:rowOff>
    </xdr:from>
    <xdr:to>
      <xdr:col>76</xdr:col>
      <xdr:colOff>22225</xdr:colOff>
      <xdr:row>33</xdr:row>
      <xdr:rowOff>87701</xdr:rowOff>
    </xdr:to>
    <xdr:cxnSp macro="">
      <xdr:nvCxnSpPr>
        <xdr:cNvPr id="148" name="直線コネクタ 147">
          <a:extLst>
            <a:ext uri="{FF2B5EF4-FFF2-40B4-BE49-F238E27FC236}">
              <a16:creationId xmlns:a16="http://schemas.microsoft.com/office/drawing/2014/main" id="{DC9A58B7-AFD0-4B50-AB7C-2A8BF394E596}"/>
            </a:ext>
          </a:extLst>
        </xdr:cNvPr>
        <xdr:cNvCxnSpPr/>
      </xdr:nvCxnSpPr>
      <xdr:spPr>
        <a:xfrm flipV="1">
          <a:off x="14084300" y="6228849"/>
          <a:ext cx="711200" cy="28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45847</xdr:rowOff>
    </xdr:from>
    <xdr:to>
      <xdr:col>68</xdr:col>
      <xdr:colOff>123825</xdr:colOff>
      <xdr:row>34</xdr:row>
      <xdr:rowOff>147447</xdr:rowOff>
    </xdr:to>
    <xdr:sp macro="" textlink="">
      <xdr:nvSpPr>
        <xdr:cNvPr id="149" name="楕円 148">
          <a:extLst>
            <a:ext uri="{FF2B5EF4-FFF2-40B4-BE49-F238E27FC236}">
              <a16:creationId xmlns:a16="http://schemas.microsoft.com/office/drawing/2014/main" id="{9615D75E-B19C-4D25-BBF1-0AF72134F1F5}"/>
            </a:ext>
          </a:extLst>
        </xdr:cNvPr>
        <xdr:cNvSpPr/>
      </xdr:nvSpPr>
      <xdr:spPr>
        <a:xfrm>
          <a:off x="13271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87701</xdr:rowOff>
    </xdr:from>
    <xdr:to>
      <xdr:col>72</xdr:col>
      <xdr:colOff>73025</xdr:colOff>
      <xdr:row>34</xdr:row>
      <xdr:rowOff>96647</xdr:rowOff>
    </xdr:to>
    <xdr:cxnSp macro="">
      <xdr:nvCxnSpPr>
        <xdr:cNvPr id="150" name="直線コネクタ 149">
          <a:extLst>
            <a:ext uri="{FF2B5EF4-FFF2-40B4-BE49-F238E27FC236}">
              <a16:creationId xmlns:a16="http://schemas.microsoft.com/office/drawing/2014/main" id="{E08BE056-B9FA-411A-88F9-DA62EE6BF262}"/>
            </a:ext>
          </a:extLst>
        </xdr:cNvPr>
        <xdr:cNvCxnSpPr/>
      </xdr:nvCxnSpPr>
      <xdr:spPr>
        <a:xfrm flipV="1">
          <a:off x="13322300" y="6517076"/>
          <a:ext cx="762000" cy="18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31983</xdr:rowOff>
    </xdr:from>
    <xdr:to>
      <xdr:col>64</xdr:col>
      <xdr:colOff>123825</xdr:colOff>
      <xdr:row>33</xdr:row>
      <xdr:rowOff>133583</xdr:rowOff>
    </xdr:to>
    <xdr:sp macro="" textlink="">
      <xdr:nvSpPr>
        <xdr:cNvPr id="151" name="楕円 150">
          <a:extLst>
            <a:ext uri="{FF2B5EF4-FFF2-40B4-BE49-F238E27FC236}">
              <a16:creationId xmlns:a16="http://schemas.microsoft.com/office/drawing/2014/main" id="{2A30BFA0-16A4-47B4-BDC0-1A55C661FC15}"/>
            </a:ext>
          </a:extLst>
        </xdr:cNvPr>
        <xdr:cNvSpPr/>
      </xdr:nvSpPr>
      <xdr:spPr>
        <a:xfrm>
          <a:off x="12509500" y="64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82783</xdr:rowOff>
    </xdr:from>
    <xdr:to>
      <xdr:col>68</xdr:col>
      <xdr:colOff>73025</xdr:colOff>
      <xdr:row>34</xdr:row>
      <xdr:rowOff>96647</xdr:rowOff>
    </xdr:to>
    <xdr:cxnSp macro="">
      <xdr:nvCxnSpPr>
        <xdr:cNvPr id="152" name="直線コネクタ 151">
          <a:extLst>
            <a:ext uri="{FF2B5EF4-FFF2-40B4-BE49-F238E27FC236}">
              <a16:creationId xmlns:a16="http://schemas.microsoft.com/office/drawing/2014/main" id="{7229168B-F480-4B71-B764-EA7034FB3269}"/>
            </a:ext>
          </a:extLst>
        </xdr:cNvPr>
        <xdr:cNvCxnSpPr/>
      </xdr:nvCxnSpPr>
      <xdr:spPr>
        <a:xfrm>
          <a:off x="12560300" y="6512158"/>
          <a:ext cx="762000" cy="1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53093</xdr:rowOff>
    </xdr:from>
    <xdr:to>
      <xdr:col>60</xdr:col>
      <xdr:colOff>123825</xdr:colOff>
      <xdr:row>33</xdr:row>
      <xdr:rowOff>154693</xdr:rowOff>
    </xdr:to>
    <xdr:sp macro="" textlink="">
      <xdr:nvSpPr>
        <xdr:cNvPr id="153" name="楕円 152">
          <a:extLst>
            <a:ext uri="{FF2B5EF4-FFF2-40B4-BE49-F238E27FC236}">
              <a16:creationId xmlns:a16="http://schemas.microsoft.com/office/drawing/2014/main" id="{CF8D19D4-81CE-4FDB-8B9B-782C76486EE8}"/>
            </a:ext>
          </a:extLst>
        </xdr:cNvPr>
        <xdr:cNvSpPr/>
      </xdr:nvSpPr>
      <xdr:spPr>
        <a:xfrm>
          <a:off x="11747500" y="64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82783</xdr:rowOff>
    </xdr:from>
    <xdr:to>
      <xdr:col>64</xdr:col>
      <xdr:colOff>73025</xdr:colOff>
      <xdr:row>33</xdr:row>
      <xdr:rowOff>103893</xdr:rowOff>
    </xdr:to>
    <xdr:cxnSp macro="">
      <xdr:nvCxnSpPr>
        <xdr:cNvPr id="154" name="直線コネクタ 153">
          <a:extLst>
            <a:ext uri="{FF2B5EF4-FFF2-40B4-BE49-F238E27FC236}">
              <a16:creationId xmlns:a16="http://schemas.microsoft.com/office/drawing/2014/main" id="{79E89E1D-F873-4248-9C52-FDA6A8C28708}"/>
            </a:ext>
          </a:extLst>
        </xdr:cNvPr>
        <xdr:cNvCxnSpPr/>
      </xdr:nvCxnSpPr>
      <xdr:spPr>
        <a:xfrm flipV="1">
          <a:off x="11798300" y="6512158"/>
          <a:ext cx="76200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43387</xdr:rowOff>
    </xdr:from>
    <xdr:ext cx="469744" cy="259045"/>
    <xdr:sp macro="" textlink="">
      <xdr:nvSpPr>
        <xdr:cNvPr id="155" name="n_1aveValue債務償還比率">
          <a:extLst>
            <a:ext uri="{FF2B5EF4-FFF2-40B4-BE49-F238E27FC236}">
              <a16:creationId xmlns:a16="http://schemas.microsoft.com/office/drawing/2014/main" id="{9CDEE677-B73E-4620-9657-DECCB4F74B37}"/>
            </a:ext>
          </a:extLst>
        </xdr:cNvPr>
        <xdr:cNvSpPr txBox="1"/>
      </xdr:nvSpPr>
      <xdr:spPr>
        <a:xfrm>
          <a:off x="13836727" y="561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a:extLst>
            <a:ext uri="{FF2B5EF4-FFF2-40B4-BE49-F238E27FC236}">
              <a16:creationId xmlns:a16="http://schemas.microsoft.com/office/drawing/2014/main" id="{26B885DE-6C47-428B-B6A6-72E5B4C21B78}"/>
            </a:ext>
          </a:extLst>
        </xdr:cNvPr>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a:extLst>
            <a:ext uri="{FF2B5EF4-FFF2-40B4-BE49-F238E27FC236}">
              <a16:creationId xmlns:a16="http://schemas.microsoft.com/office/drawing/2014/main" id="{BF10A718-AA79-44A8-BC87-0C6339C22DA7}"/>
            </a:ext>
          </a:extLst>
        </xdr:cNvPr>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a:extLst>
            <a:ext uri="{FF2B5EF4-FFF2-40B4-BE49-F238E27FC236}">
              <a16:creationId xmlns:a16="http://schemas.microsoft.com/office/drawing/2014/main" id="{10BE1644-CCEC-4C99-B0A0-D3E5349D8EF9}"/>
            </a:ext>
          </a:extLst>
        </xdr:cNvPr>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129628</xdr:rowOff>
    </xdr:from>
    <xdr:ext cx="560923" cy="259045"/>
    <xdr:sp macro="" textlink="">
      <xdr:nvSpPr>
        <xdr:cNvPr id="159" name="n_1mainValue債務償還比率">
          <a:extLst>
            <a:ext uri="{FF2B5EF4-FFF2-40B4-BE49-F238E27FC236}">
              <a16:creationId xmlns:a16="http://schemas.microsoft.com/office/drawing/2014/main" id="{ED6392D6-2BA7-477E-B39D-8A5892457ADD}"/>
            </a:ext>
          </a:extLst>
        </xdr:cNvPr>
        <xdr:cNvSpPr txBox="1"/>
      </xdr:nvSpPr>
      <xdr:spPr>
        <a:xfrm>
          <a:off x="13791138" y="65590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138574</xdr:rowOff>
    </xdr:from>
    <xdr:ext cx="560923" cy="259045"/>
    <xdr:sp macro="" textlink="">
      <xdr:nvSpPr>
        <xdr:cNvPr id="160" name="n_2mainValue債務償還比率">
          <a:extLst>
            <a:ext uri="{FF2B5EF4-FFF2-40B4-BE49-F238E27FC236}">
              <a16:creationId xmlns:a16="http://schemas.microsoft.com/office/drawing/2014/main" id="{53425597-B95E-4B91-86A1-318970A48232}"/>
            </a:ext>
          </a:extLst>
        </xdr:cNvPr>
        <xdr:cNvSpPr txBox="1"/>
      </xdr:nvSpPr>
      <xdr:spPr>
        <a:xfrm>
          <a:off x="13041838" y="67393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124710</xdr:rowOff>
    </xdr:from>
    <xdr:ext cx="469744" cy="259045"/>
    <xdr:sp macro="" textlink="">
      <xdr:nvSpPr>
        <xdr:cNvPr id="161" name="n_3mainValue債務償還比率">
          <a:extLst>
            <a:ext uri="{FF2B5EF4-FFF2-40B4-BE49-F238E27FC236}">
              <a16:creationId xmlns:a16="http://schemas.microsoft.com/office/drawing/2014/main" id="{D7F10849-2C31-4936-BF93-2024D422A1FB}"/>
            </a:ext>
          </a:extLst>
        </xdr:cNvPr>
        <xdr:cNvSpPr txBox="1"/>
      </xdr:nvSpPr>
      <xdr:spPr>
        <a:xfrm>
          <a:off x="12325427" y="655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145820</xdr:rowOff>
    </xdr:from>
    <xdr:ext cx="560923" cy="259045"/>
    <xdr:sp macro="" textlink="">
      <xdr:nvSpPr>
        <xdr:cNvPr id="162" name="n_4mainValue債務償還比率">
          <a:extLst>
            <a:ext uri="{FF2B5EF4-FFF2-40B4-BE49-F238E27FC236}">
              <a16:creationId xmlns:a16="http://schemas.microsoft.com/office/drawing/2014/main" id="{F6A1DE39-E8D1-427E-B791-341677A21154}"/>
            </a:ext>
          </a:extLst>
        </xdr:cNvPr>
        <xdr:cNvSpPr txBox="1"/>
      </xdr:nvSpPr>
      <xdr:spPr>
        <a:xfrm>
          <a:off x="11517838" y="65751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CB39B61-AD53-4C96-BD78-6E28CDB30AD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820BB5C-9FC1-4CD1-BE84-AA762EC8F7C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6840985-57A8-434F-9BDB-B4184B2883E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D1E6F2C-D3F4-4C27-A180-F788F4B2616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CCEBDC0-FA68-492B-B616-C45B7BE2BB3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46A9EB0F-AD98-4C7F-B2C7-03D7E2B1C20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57F76D-1B96-4855-8EA5-7B609FC5A34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5A8D54-19A8-4B4B-BE62-CEFEEB0502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134ED8-1DFF-43F0-9B15-B805AA572FE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848FE0-0A3F-4544-88B8-6A59B965832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87E69E-0D79-4EA0-9300-1C1BE975C7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B664C1-2972-4EE4-BCF3-5D217738B5D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3E8BF2D-E95D-4E7A-9A4A-DC32C642718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9BE2E8A-5A6E-4A9A-BF00-A3DFBC0078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7A24C6-AEBC-4DF7-966C-210EE2CFCD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20120B-16C6-4637-832F-0C78DFB486D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9,487
9,378
98.75
6,246,187
5,865,440
312,962
3,735,822
6,972,369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571FDE-7950-4E7A-965B-324436AE61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8D46EA-511D-4B81-BD3C-7E12760220B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E91926-F3D4-4662-9B61-2BFF5D7137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68EFB0-D690-4326-8315-43700A7341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61A0A7-17AC-4EE6-9278-0B7F409381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55F1997-AF3E-4C67-9A9D-CF80880C40A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4D4ED3C-95C1-4C1F-8497-87BEC108D1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68B1F8E-9FCD-430E-ABFB-0DBBA7A922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12CCC8-4FA2-4AB8-A1E2-982B746EE6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2F9EC7-3A3C-46FA-9567-F02DB0FF85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B18E8E4-5E9B-447A-B7FE-0790A10151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898329-4431-4847-B794-0BDE76852FB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EF6827B-A472-4942-AE97-A473F14AA19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E22A9B-26DE-4D1C-9BA8-EBFFB4B38B2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DBAE06-79FB-442B-99F2-ECFC1A1A17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7C0A26-7523-4877-881A-456E86C5640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A11772-BD49-4B05-974D-8D0BB336EC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546819-0088-417B-9BE4-023FC6FA88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A552A90-699F-4938-9C90-088F48589A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C79338A-999A-4507-9EEC-3A9BA391565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650501-93BE-432B-911A-DDEBA2E694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674504E-10B1-4275-800B-48BEC2C0A24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70BDD82-BA48-4CBC-8282-52D4D7580E6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5D81EFE-CEB0-40D0-88E3-A6DFFB49F4F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E6CC1F-C7CB-46EE-9FE4-32FD6BF663D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7D83FA-6F15-4B0C-96CE-C3B70FE716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98FE7D-B461-4494-9BB7-641E0110FE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CE93D1C-BFD0-4054-9554-94834EA526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B54164B-5C19-44FA-85F2-6E118BC9DCA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41E8221-FF44-4C1B-AEDA-BF435591B9A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AADAC1E-8C4C-4BF1-8D41-54FB016A98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3AD601D-89D9-4074-9F9E-AE98751CB5C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82DC502-A7D1-420F-83F8-EA5AD214875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A1E5FB1-B4B0-4A36-A9A4-CD012948F85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2717B0E-272A-40DB-A8C5-824D79D4D30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5FD954C-B94A-4A24-9F40-990760B9E27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35E8979-2DD8-467E-A2AD-485103B338D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0F8201A-41F3-45E5-AA47-32E21ABB12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C514565-4219-492C-8AA7-E5E7BB391C3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5D82C29-50CC-44E8-9A24-DB090472F58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C829445-ABEF-4480-B5A1-548142FAB89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0CA0DF6-5088-4D5D-8412-EE6C299FE20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858A7D7-1FC0-420A-87B5-AA9D8B49567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2887CE3-52CB-4D68-9CBE-FC0DC776A94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7B8480F-87D8-43D8-A542-46FABF8F633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1D653F7F-BF5B-4FF4-8237-09AFF96016C9}"/>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5EAE7CF8-26DD-46AF-862A-D62B2DB644AB}"/>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DBA0A977-8BE6-46A5-9608-0889305D54FD}"/>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B84FEA6B-A652-4B2E-82DA-6732FBB91EC2}"/>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B99CC08E-DB35-4A2D-92A3-06B82FDA373C}"/>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DD9A2244-F85D-438B-A543-0787D64B86A5}"/>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BFF7E033-E2D3-4E55-9359-E70B1BF99A27}"/>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5441FB1-04F0-4860-B16C-A8D17DFAE534}"/>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6FCE6C1C-5462-46CB-A63A-6272BCC2241E}"/>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128270</xdr:rowOff>
    </xdr:from>
    <xdr:to>
      <xdr:col>10</xdr:col>
      <xdr:colOff>165100</xdr:colOff>
      <xdr:row>38</xdr:row>
      <xdr:rowOff>58420</xdr:rowOff>
    </xdr:to>
    <xdr:sp macro="" textlink="">
      <xdr:nvSpPr>
        <xdr:cNvPr id="66" name="フローチャート: 判断 65">
          <a:extLst>
            <a:ext uri="{FF2B5EF4-FFF2-40B4-BE49-F238E27FC236}">
              <a16:creationId xmlns:a16="http://schemas.microsoft.com/office/drawing/2014/main" id="{F1F7ED2E-65EB-41B1-8425-5491947C23EA}"/>
            </a:ext>
          </a:extLst>
        </xdr:cNvPr>
        <xdr:cNvSpPr/>
      </xdr:nvSpPr>
      <xdr:spPr>
        <a:xfrm>
          <a:off x="196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107315</xdr:rowOff>
    </xdr:from>
    <xdr:to>
      <xdr:col>6</xdr:col>
      <xdr:colOff>38100</xdr:colOff>
      <xdr:row>38</xdr:row>
      <xdr:rowOff>37465</xdr:rowOff>
    </xdr:to>
    <xdr:sp macro="" textlink="">
      <xdr:nvSpPr>
        <xdr:cNvPr id="67" name="フローチャート: 判断 66">
          <a:extLst>
            <a:ext uri="{FF2B5EF4-FFF2-40B4-BE49-F238E27FC236}">
              <a16:creationId xmlns:a16="http://schemas.microsoft.com/office/drawing/2014/main" id="{E08A4073-1A32-4438-A3A0-8A0535A66EC0}"/>
            </a:ext>
          </a:extLst>
        </xdr:cNvPr>
        <xdr:cNvSpPr/>
      </xdr:nvSpPr>
      <xdr:spPr>
        <a:xfrm>
          <a:off x="107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F87FF26-B6FC-4E21-A127-D054ACF1355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B3720C4-7581-4C52-ABD4-DB2DBABAD3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7E4E9A-8F17-48F3-9EB7-AD6E2839E5A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FF8923A-4C33-4F75-8BFB-2A5138E76E0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536DA7A-FE6B-4C4E-B571-24806DB25B5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a:extLst>
            <a:ext uri="{FF2B5EF4-FFF2-40B4-BE49-F238E27FC236}">
              <a16:creationId xmlns:a16="http://schemas.microsoft.com/office/drawing/2014/main" id="{87A6A6BF-1996-4F1C-87A3-7888F3DB8AA9}"/>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a:extLst>
            <a:ext uri="{FF2B5EF4-FFF2-40B4-BE49-F238E27FC236}">
              <a16:creationId xmlns:a16="http://schemas.microsoft.com/office/drawing/2014/main" id="{94C26321-64D8-4A59-8F55-019DA019903E}"/>
            </a:ext>
          </a:extLst>
        </xdr:cNvPr>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5" name="楕円 74">
          <a:extLst>
            <a:ext uri="{FF2B5EF4-FFF2-40B4-BE49-F238E27FC236}">
              <a16:creationId xmlns:a16="http://schemas.microsoft.com/office/drawing/2014/main" id="{592DFFCE-3DBE-4D93-91BF-CFF19AAFF868}"/>
            </a:ext>
          </a:extLst>
        </xdr:cNvPr>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70485</xdr:rowOff>
    </xdr:from>
    <xdr:to>
      <xdr:col>24</xdr:col>
      <xdr:colOff>63500</xdr:colOff>
      <xdr:row>38</xdr:row>
      <xdr:rowOff>99060</xdr:rowOff>
    </xdr:to>
    <xdr:cxnSp macro="">
      <xdr:nvCxnSpPr>
        <xdr:cNvPr id="76" name="直線コネクタ 75">
          <a:extLst>
            <a:ext uri="{FF2B5EF4-FFF2-40B4-BE49-F238E27FC236}">
              <a16:creationId xmlns:a16="http://schemas.microsoft.com/office/drawing/2014/main" id="{2ADDCD54-FDC2-4853-8EAA-7D88CABC3E82}"/>
            </a:ext>
          </a:extLst>
        </xdr:cNvPr>
        <xdr:cNvCxnSpPr/>
      </xdr:nvCxnSpPr>
      <xdr:spPr>
        <a:xfrm>
          <a:off x="3797300" y="65855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65405</xdr:rowOff>
    </xdr:from>
    <xdr:to>
      <xdr:col>15</xdr:col>
      <xdr:colOff>101600</xdr:colOff>
      <xdr:row>38</xdr:row>
      <xdr:rowOff>167005</xdr:rowOff>
    </xdr:to>
    <xdr:sp macro="" textlink="">
      <xdr:nvSpPr>
        <xdr:cNvPr id="77" name="楕円 76">
          <a:extLst>
            <a:ext uri="{FF2B5EF4-FFF2-40B4-BE49-F238E27FC236}">
              <a16:creationId xmlns:a16="http://schemas.microsoft.com/office/drawing/2014/main" id="{3262386E-A341-4D13-A18C-30AA62D5A648}"/>
            </a:ext>
          </a:extLst>
        </xdr:cNvPr>
        <xdr:cNvSpPr/>
      </xdr:nvSpPr>
      <xdr:spPr>
        <a:xfrm>
          <a:off x="2857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116205</xdr:rowOff>
    </xdr:to>
    <xdr:cxnSp macro="">
      <xdr:nvCxnSpPr>
        <xdr:cNvPr id="78" name="直線コネクタ 77">
          <a:extLst>
            <a:ext uri="{FF2B5EF4-FFF2-40B4-BE49-F238E27FC236}">
              <a16:creationId xmlns:a16="http://schemas.microsoft.com/office/drawing/2014/main" id="{5FAEA694-B704-49EA-BFFF-693B1E158269}"/>
            </a:ext>
          </a:extLst>
        </xdr:cNvPr>
        <xdr:cNvCxnSpPr/>
      </xdr:nvCxnSpPr>
      <xdr:spPr>
        <a:xfrm flipV="1">
          <a:off x="2908300" y="65855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xdr:rowOff>
    </xdr:from>
    <xdr:to>
      <xdr:col>10</xdr:col>
      <xdr:colOff>165100</xdr:colOff>
      <xdr:row>38</xdr:row>
      <xdr:rowOff>117475</xdr:rowOff>
    </xdr:to>
    <xdr:sp macro="" textlink="">
      <xdr:nvSpPr>
        <xdr:cNvPr id="79" name="楕円 78">
          <a:extLst>
            <a:ext uri="{FF2B5EF4-FFF2-40B4-BE49-F238E27FC236}">
              <a16:creationId xmlns:a16="http://schemas.microsoft.com/office/drawing/2014/main" id="{ADA5FF31-89F7-471F-B186-A1D7000C980F}"/>
            </a:ext>
          </a:extLst>
        </xdr:cNvPr>
        <xdr:cNvSpPr/>
      </xdr:nvSpPr>
      <xdr:spPr>
        <a:xfrm>
          <a:off x="196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66675</xdr:rowOff>
    </xdr:from>
    <xdr:to>
      <xdr:col>15</xdr:col>
      <xdr:colOff>50800</xdr:colOff>
      <xdr:row>38</xdr:row>
      <xdr:rowOff>116205</xdr:rowOff>
    </xdr:to>
    <xdr:cxnSp macro="">
      <xdr:nvCxnSpPr>
        <xdr:cNvPr id="80" name="直線コネクタ 79">
          <a:extLst>
            <a:ext uri="{FF2B5EF4-FFF2-40B4-BE49-F238E27FC236}">
              <a16:creationId xmlns:a16="http://schemas.microsoft.com/office/drawing/2014/main" id="{B885695D-2066-4D1B-BF71-AD89F15EE8ED}"/>
            </a:ext>
          </a:extLst>
        </xdr:cNvPr>
        <xdr:cNvCxnSpPr/>
      </xdr:nvCxnSpPr>
      <xdr:spPr>
        <a:xfrm>
          <a:off x="2019300" y="65817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137795</xdr:rowOff>
    </xdr:from>
    <xdr:to>
      <xdr:col>6</xdr:col>
      <xdr:colOff>38100</xdr:colOff>
      <xdr:row>38</xdr:row>
      <xdr:rowOff>67945</xdr:rowOff>
    </xdr:to>
    <xdr:sp macro="" textlink="">
      <xdr:nvSpPr>
        <xdr:cNvPr id="81" name="楕円 80">
          <a:extLst>
            <a:ext uri="{FF2B5EF4-FFF2-40B4-BE49-F238E27FC236}">
              <a16:creationId xmlns:a16="http://schemas.microsoft.com/office/drawing/2014/main" id="{07802726-4989-4687-8780-11E320790065}"/>
            </a:ext>
          </a:extLst>
        </xdr:cNvPr>
        <xdr:cNvSpPr/>
      </xdr:nvSpPr>
      <xdr:spPr>
        <a:xfrm>
          <a:off x="107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17145</xdr:rowOff>
    </xdr:from>
    <xdr:to>
      <xdr:col>10</xdr:col>
      <xdr:colOff>114300</xdr:colOff>
      <xdr:row>38</xdr:row>
      <xdr:rowOff>66675</xdr:rowOff>
    </xdr:to>
    <xdr:cxnSp macro="">
      <xdr:nvCxnSpPr>
        <xdr:cNvPr id="82" name="直線コネクタ 81">
          <a:extLst>
            <a:ext uri="{FF2B5EF4-FFF2-40B4-BE49-F238E27FC236}">
              <a16:creationId xmlns:a16="http://schemas.microsoft.com/office/drawing/2014/main" id="{6742ABAF-0039-4D46-93A4-ED70B97C019A}"/>
            </a:ext>
          </a:extLst>
        </xdr:cNvPr>
        <xdr:cNvCxnSpPr/>
      </xdr:nvCxnSpPr>
      <xdr:spPr>
        <a:xfrm>
          <a:off x="1130300" y="65322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786F8726-8BCE-418F-B097-0109CE247F93}"/>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D868DE2C-D961-48AA-901B-0F8EE3BAABAA}"/>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74947</xdr:rowOff>
    </xdr:from>
    <xdr:ext cx="405111" cy="259045"/>
    <xdr:sp macro="" textlink="">
      <xdr:nvSpPr>
        <xdr:cNvPr id="85" name="n_3aveValue【道路】&#10;有形固定資産減価償却率">
          <a:extLst>
            <a:ext uri="{FF2B5EF4-FFF2-40B4-BE49-F238E27FC236}">
              <a16:creationId xmlns:a16="http://schemas.microsoft.com/office/drawing/2014/main" id="{9D7B4027-42D6-4009-827A-D0A90535C829}"/>
            </a:ext>
          </a:extLst>
        </xdr:cNvPr>
        <xdr:cNvSpPr txBox="1"/>
      </xdr:nvSpPr>
      <xdr:spPr>
        <a:xfrm>
          <a:off x="181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53992</xdr:rowOff>
    </xdr:from>
    <xdr:ext cx="405111" cy="259045"/>
    <xdr:sp macro="" textlink="">
      <xdr:nvSpPr>
        <xdr:cNvPr id="86" name="n_4aveValue【道路】&#10;有形固定資産減価償却率">
          <a:extLst>
            <a:ext uri="{FF2B5EF4-FFF2-40B4-BE49-F238E27FC236}">
              <a16:creationId xmlns:a16="http://schemas.microsoft.com/office/drawing/2014/main" id="{CBC9F744-3A7E-49D5-9AEF-C92CD52F298C}"/>
            </a:ext>
          </a:extLst>
        </xdr:cNvPr>
        <xdr:cNvSpPr txBox="1"/>
      </xdr:nvSpPr>
      <xdr:spPr>
        <a:xfrm>
          <a:off x="927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112412</xdr:rowOff>
    </xdr:from>
    <xdr:ext cx="405111" cy="259045"/>
    <xdr:sp macro="" textlink="">
      <xdr:nvSpPr>
        <xdr:cNvPr id="87" name="n_1mainValue【道路】&#10;有形固定資産減価償却率">
          <a:extLst>
            <a:ext uri="{FF2B5EF4-FFF2-40B4-BE49-F238E27FC236}">
              <a16:creationId xmlns:a16="http://schemas.microsoft.com/office/drawing/2014/main" id="{2CA3D566-0288-44FD-9DF1-A5E930032BE4}"/>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8" name="n_2mainValue【道路】&#10;有形固定資産減価償却率">
          <a:extLst>
            <a:ext uri="{FF2B5EF4-FFF2-40B4-BE49-F238E27FC236}">
              <a16:creationId xmlns:a16="http://schemas.microsoft.com/office/drawing/2014/main" id="{0735BF2D-BE3E-4622-8B6E-79744A8207E5}"/>
            </a:ext>
          </a:extLst>
        </xdr:cNvPr>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108602</xdr:rowOff>
    </xdr:from>
    <xdr:ext cx="405111" cy="259045"/>
    <xdr:sp macro="" textlink="">
      <xdr:nvSpPr>
        <xdr:cNvPr id="89" name="n_3mainValue【道路】&#10;有形固定資産減価償却率">
          <a:extLst>
            <a:ext uri="{FF2B5EF4-FFF2-40B4-BE49-F238E27FC236}">
              <a16:creationId xmlns:a16="http://schemas.microsoft.com/office/drawing/2014/main" id="{60A326B9-9FF4-4E98-8B5F-94518D53CC59}"/>
            </a:ext>
          </a:extLst>
        </xdr:cNvPr>
        <xdr:cNvSpPr txBox="1"/>
      </xdr:nvSpPr>
      <xdr:spPr>
        <a:xfrm>
          <a:off x="1816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59072</xdr:rowOff>
    </xdr:from>
    <xdr:ext cx="405111" cy="259045"/>
    <xdr:sp macro="" textlink="">
      <xdr:nvSpPr>
        <xdr:cNvPr id="90" name="n_4mainValue【道路】&#10;有形固定資産減価償却率">
          <a:extLst>
            <a:ext uri="{FF2B5EF4-FFF2-40B4-BE49-F238E27FC236}">
              <a16:creationId xmlns:a16="http://schemas.microsoft.com/office/drawing/2014/main" id="{3AEDDD6B-FE01-485B-8814-6C6C4170DF79}"/>
            </a:ext>
          </a:extLst>
        </xdr:cNvPr>
        <xdr:cNvSpPr txBox="1"/>
      </xdr:nvSpPr>
      <xdr:spPr>
        <a:xfrm>
          <a:off x="927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4EF7131-1BCC-46DB-94DE-C546734CA76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E8860A3-2A72-49B1-80F6-9CE39715F0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55C34CE-63BB-428A-B590-05E95A59D3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1081D2A-3B01-4621-B0A1-0ECBD85CC29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94AF9AC-1351-4B30-94F6-9C437619FF7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3E3A636-DFDB-4F5C-8522-2F7873407AA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067DA0E-7C9A-47D5-9B8F-1C054BDE429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0FD0AE5-22CD-40C8-9DA2-4BBCC7D9A5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C782945-307D-4D53-93F4-C022C1DB458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7FD890A-FC6F-44CB-8CC6-C485ADA6E06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7512E4A-5231-4FC1-B3A3-77B64212DF6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65D3940-2933-4273-B39E-4F63F99FD07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BDCE864-03AB-4FF9-BC00-09F61B44100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CC7D9A4-43D3-4B76-BE8C-F6A8D789E88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E0D77A7-40EB-467E-85E2-7270C217A1D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EAA26C9B-474B-4EC0-913F-7E2F771544D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09A48D2-DD90-4302-B05F-BF4787D43FC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D439A98F-5D14-4790-8844-84C61675F9D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5D078FA-54A9-4482-A182-DE52BC8F2FF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60AA1004-52C8-4001-8D4A-0D28888D9C9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493DA63-5F81-436C-9DA7-83E4262014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6B52CD67-B4B7-4FF2-BF67-7CB7894F5FF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8BA86B7-C14E-4291-BFD6-1ED20F0914E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184851CE-893D-4AFB-87B5-32B1EA58EA86}"/>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0BB3F8EC-48C1-45A7-AA63-D78BDF72792D}"/>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4364CEDC-89DD-4456-A044-1D5CC77AF483}"/>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3373D7C8-0398-4F52-A851-565F835462BB}"/>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8A9AB932-51EF-4E74-8439-DDBFC9B85D70}"/>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509EB35B-A156-4F50-A603-BD5548D020CA}"/>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39443339-D5A2-4948-A0CF-7CC39D1C8B57}"/>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00524B2E-DEBA-4EDA-8580-29C905A9E8E9}"/>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170820</xdr:rowOff>
    </xdr:from>
    <xdr:to>
      <xdr:col>46</xdr:col>
      <xdr:colOff>38100</xdr:colOff>
      <xdr:row>41</xdr:row>
      <xdr:rowOff>100970</xdr:rowOff>
    </xdr:to>
    <xdr:sp macro="" textlink="">
      <xdr:nvSpPr>
        <xdr:cNvPr id="122" name="フローチャート: 判断 121">
          <a:extLst>
            <a:ext uri="{FF2B5EF4-FFF2-40B4-BE49-F238E27FC236}">
              <a16:creationId xmlns:a16="http://schemas.microsoft.com/office/drawing/2014/main" id="{30C25D5A-400A-460A-864B-BDCB97412222}"/>
            </a:ext>
          </a:extLst>
        </xdr:cNvPr>
        <xdr:cNvSpPr/>
      </xdr:nvSpPr>
      <xdr:spPr>
        <a:xfrm>
          <a:off x="8699500" y="702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7546</xdr:rowOff>
    </xdr:from>
    <xdr:to>
      <xdr:col>41</xdr:col>
      <xdr:colOff>101600</xdr:colOff>
      <xdr:row>41</xdr:row>
      <xdr:rowOff>109146</xdr:rowOff>
    </xdr:to>
    <xdr:sp macro="" textlink="">
      <xdr:nvSpPr>
        <xdr:cNvPr id="123" name="フローチャート: 判断 122">
          <a:extLst>
            <a:ext uri="{FF2B5EF4-FFF2-40B4-BE49-F238E27FC236}">
              <a16:creationId xmlns:a16="http://schemas.microsoft.com/office/drawing/2014/main" id="{066D48B5-2EBB-45BB-ADFF-5893AD981EC3}"/>
            </a:ext>
          </a:extLst>
        </xdr:cNvPr>
        <xdr:cNvSpPr/>
      </xdr:nvSpPr>
      <xdr:spPr>
        <a:xfrm>
          <a:off x="7810500" y="70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8499</xdr:rowOff>
    </xdr:from>
    <xdr:to>
      <xdr:col>36</xdr:col>
      <xdr:colOff>165100</xdr:colOff>
      <xdr:row>41</xdr:row>
      <xdr:rowOff>110099</xdr:rowOff>
    </xdr:to>
    <xdr:sp macro="" textlink="">
      <xdr:nvSpPr>
        <xdr:cNvPr id="124" name="フローチャート: 判断 123">
          <a:extLst>
            <a:ext uri="{FF2B5EF4-FFF2-40B4-BE49-F238E27FC236}">
              <a16:creationId xmlns:a16="http://schemas.microsoft.com/office/drawing/2014/main" id="{EBC098EB-EC07-4E3D-8F87-9DFE8C72D924}"/>
            </a:ext>
          </a:extLst>
        </xdr:cNvPr>
        <xdr:cNvSpPr/>
      </xdr:nvSpPr>
      <xdr:spPr>
        <a:xfrm>
          <a:off x="6921500" y="703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A457F05-A0F1-4CCF-AF9C-D7110D75DF6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17C5FF0-8F94-4718-8048-E6D7FF49EA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3D92E46-23E0-4738-8B42-52A598A43B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E6A4784-5E66-4281-AEBD-CE1716078D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F43A450-00F0-4007-90A7-B35A53988B3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146200</xdr:rowOff>
    </xdr:from>
    <xdr:to>
      <xdr:col>55</xdr:col>
      <xdr:colOff>50800</xdr:colOff>
      <xdr:row>41</xdr:row>
      <xdr:rowOff>76350</xdr:rowOff>
    </xdr:to>
    <xdr:sp macro="" textlink="">
      <xdr:nvSpPr>
        <xdr:cNvPr id="130" name="楕円 129">
          <a:extLst>
            <a:ext uri="{FF2B5EF4-FFF2-40B4-BE49-F238E27FC236}">
              <a16:creationId xmlns:a16="http://schemas.microsoft.com/office/drawing/2014/main" id="{AD2ABA87-D35E-4773-AA21-3A6A60F54D07}"/>
            </a:ext>
          </a:extLst>
        </xdr:cNvPr>
        <xdr:cNvSpPr/>
      </xdr:nvSpPr>
      <xdr:spPr>
        <a:xfrm>
          <a:off x="10426700" y="700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124627</xdr:rowOff>
    </xdr:from>
    <xdr:ext cx="534377" cy="259045"/>
    <xdr:sp macro="" textlink="">
      <xdr:nvSpPr>
        <xdr:cNvPr id="131" name="【道路】&#10;一人当たり延長該当値テキスト">
          <a:extLst>
            <a:ext uri="{FF2B5EF4-FFF2-40B4-BE49-F238E27FC236}">
              <a16:creationId xmlns:a16="http://schemas.microsoft.com/office/drawing/2014/main" id="{BE46ABD2-F6EE-4335-BDD1-C8BD74866627}"/>
            </a:ext>
          </a:extLst>
        </xdr:cNvPr>
        <xdr:cNvSpPr txBox="1"/>
      </xdr:nvSpPr>
      <xdr:spPr>
        <a:xfrm>
          <a:off x="10515600" y="69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150406</xdr:rowOff>
    </xdr:from>
    <xdr:to>
      <xdr:col>50</xdr:col>
      <xdr:colOff>165100</xdr:colOff>
      <xdr:row>41</xdr:row>
      <xdr:rowOff>80556</xdr:rowOff>
    </xdr:to>
    <xdr:sp macro="" textlink="">
      <xdr:nvSpPr>
        <xdr:cNvPr id="132" name="楕円 131">
          <a:extLst>
            <a:ext uri="{FF2B5EF4-FFF2-40B4-BE49-F238E27FC236}">
              <a16:creationId xmlns:a16="http://schemas.microsoft.com/office/drawing/2014/main" id="{61614B4F-6ED5-44E6-9958-EA110341A0A9}"/>
            </a:ext>
          </a:extLst>
        </xdr:cNvPr>
        <xdr:cNvSpPr/>
      </xdr:nvSpPr>
      <xdr:spPr>
        <a:xfrm>
          <a:off x="9588500" y="70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25550</xdr:rowOff>
    </xdr:from>
    <xdr:to>
      <xdr:col>55</xdr:col>
      <xdr:colOff>0</xdr:colOff>
      <xdr:row>41</xdr:row>
      <xdr:rowOff>29756</xdr:rowOff>
    </xdr:to>
    <xdr:cxnSp macro="">
      <xdr:nvCxnSpPr>
        <xdr:cNvPr id="133" name="直線コネクタ 132">
          <a:extLst>
            <a:ext uri="{FF2B5EF4-FFF2-40B4-BE49-F238E27FC236}">
              <a16:creationId xmlns:a16="http://schemas.microsoft.com/office/drawing/2014/main" id="{6E5B856E-DBC7-4CA5-BD46-DFA820A96E69}"/>
            </a:ext>
          </a:extLst>
        </xdr:cNvPr>
        <xdr:cNvCxnSpPr/>
      </xdr:nvCxnSpPr>
      <xdr:spPr>
        <a:xfrm flipV="1">
          <a:off x="9639300" y="7055000"/>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155694</xdr:rowOff>
    </xdr:from>
    <xdr:to>
      <xdr:col>46</xdr:col>
      <xdr:colOff>38100</xdr:colOff>
      <xdr:row>41</xdr:row>
      <xdr:rowOff>85844</xdr:rowOff>
    </xdr:to>
    <xdr:sp macro="" textlink="">
      <xdr:nvSpPr>
        <xdr:cNvPr id="134" name="楕円 133">
          <a:extLst>
            <a:ext uri="{FF2B5EF4-FFF2-40B4-BE49-F238E27FC236}">
              <a16:creationId xmlns:a16="http://schemas.microsoft.com/office/drawing/2014/main" id="{92CF05D7-0218-4404-8255-582217795473}"/>
            </a:ext>
          </a:extLst>
        </xdr:cNvPr>
        <xdr:cNvSpPr/>
      </xdr:nvSpPr>
      <xdr:spPr>
        <a:xfrm>
          <a:off x="8699500" y="70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29756</xdr:rowOff>
    </xdr:from>
    <xdr:to>
      <xdr:col>50</xdr:col>
      <xdr:colOff>114300</xdr:colOff>
      <xdr:row>41</xdr:row>
      <xdr:rowOff>35044</xdr:rowOff>
    </xdr:to>
    <xdr:cxnSp macro="">
      <xdr:nvCxnSpPr>
        <xdr:cNvPr id="135" name="直線コネクタ 134">
          <a:extLst>
            <a:ext uri="{FF2B5EF4-FFF2-40B4-BE49-F238E27FC236}">
              <a16:creationId xmlns:a16="http://schemas.microsoft.com/office/drawing/2014/main" id="{BB4DDD12-0316-4FA7-8873-17E6197B30A7}"/>
            </a:ext>
          </a:extLst>
        </xdr:cNvPr>
        <xdr:cNvCxnSpPr/>
      </xdr:nvCxnSpPr>
      <xdr:spPr>
        <a:xfrm flipV="1">
          <a:off x="8750300" y="7059206"/>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159641</xdr:rowOff>
    </xdr:from>
    <xdr:to>
      <xdr:col>41</xdr:col>
      <xdr:colOff>101600</xdr:colOff>
      <xdr:row>41</xdr:row>
      <xdr:rowOff>89791</xdr:rowOff>
    </xdr:to>
    <xdr:sp macro="" textlink="">
      <xdr:nvSpPr>
        <xdr:cNvPr id="136" name="楕円 135">
          <a:extLst>
            <a:ext uri="{FF2B5EF4-FFF2-40B4-BE49-F238E27FC236}">
              <a16:creationId xmlns:a16="http://schemas.microsoft.com/office/drawing/2014/main" id="{C48F7E57-1749-44DA-A866-55104C77AEE8}"/>
            </a:ext>
          </a:extLst>
        </xdr:cNvPr>
        <xdr:cNvSpPr/>
      </xdr:nvSpPr>
      <xdr:spPr>
        <a:xfrm>
          <a:off x="7810500" y="7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35044</xdr:rowOff>
    </xdr:from>
    <xdr:to>
      <xdr:col>45</xdr:col>
      <xdr:colOff>177800</xdr:colOff>
      <xdr:row>41</xdr:row>
      <xdr:rowOff>38991</xdr:rowOff>
    </xdr:to>
    <xdr:cxnSp macro="">
      <xdr:nvCxnSpPr>
        <xdr:cNvPr id="137" name="直線コネクタ 136">
          <a:extLst>
            <a:ext uri="{FF2B5EF4-FFF2-40B4-BE49-F238E27FC236}">
              <a16:creationId xmlns:a16="http://schemas.microsoft.com/office/drawing/2014/main" id="{A14DC043-67B1-486D-8E0A-27245E496C49}"/>
            </a:ext>
          </a:extLst>
        </xdr:cNvPr>
        <xdr:cNvCxnSpPr/>
      </xdr:nvCxnSpPr>
      <xdr:spPr>
        <a:xfrm flipV="1">
          <a:off x="7861300" y="7064494"/>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164221</xdr:rowOff>
    </xdr:from>
    <xdr:to>
      <xdr:col>36</xdr:col>
      <xdr:colOff>165100</xdr:colOff>
      <xdr:row>41</xdr:row>
      <xdr:rowOff>94371</xdr:rowOff>
    </xdr:to>
    <xdr:sp macro="" textlink="">
      <xdr:nvSpPr>
        <xdr:cNvPr id="138" name="楕円 137">
          <a:extLst>
            <a:ext uri="{FF2B5EF4-FFF2-40B4-BE49-F238E27FC236}">
              <a16:creationId xmlns:a16="http://schemas.microsoft.com/office/drawing/2014/main" id="{EBC8293B-5478-4A7C-9A39-C2DC7422518C}"/>
            </a:ext>
          </a:extLst>
        </xdr:cNvPr>
        <xdr:cNvSpPr/>
      </xdr:nvSpPr>
      <xdr:spPr>
        <a:xfrm>
          <a:off x="6921500" y="70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38991</xdr:rowOff>
    </xdr:from>
    <xdr:to>
      <xdr:col>41</xdr:col>
      <xdr:colOff>50800</xdr:colOff>
      <xdr:row>41</xdr:row>
      <xdr:rowOff>43571</xdr:rowOff>
    </xdr:to>
    <xdr:cxnSp macro="">
      <xdr:nvCxnSpPr>
        <xdr:cNvPr id="139" name="直線コネクタ 138">
          <a:extLst>
            <a:ext uri="{FF2B5EF4-FFF2-40B4-BE49-F238E27FC236}">
              <a16:creationId xmlns:a16="http://schemas.microsoft.com/office/drawing/2014/main" id="{A0E0FB5E-8B70-40CA-9CBD-19E09F8C9E17}"/>
            </a:ext>
          </a:extLst>
        </xdr:cNvPr>
        <xdr:cNvCxnSpPr/>
      </xdr:nvCxnSpPr>
      <xdr:spPr>
        <a:xfrm flipV="1">
          <a:off x="6972300" y="7068441"/>
          <a:ext cx="889000" cy="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a16="http://schemas.microsoft.com/office/drawing/2014/main" id="{4BEB4F57-255A-40C7-9F2E-4695912FAEB2}"/>
            </a:ext>
          </a:extLst>
        </xdr:cNvPr>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92097</xdr:rowOff>
    </xdr:from>
    <xdr:ext cx="534377" cy="259045"/>
    <xdr:sp macro="" textlink="">
      <xdr:nvSpPr>
        <xdr:cNvPr id="141" name="n_2aveValue【道路】&#10;一人当たり延長">
          <a:extLst>
            <a:ext uri="{FF2B5EF4-FFF2-40B4-BE49-F238E27FC236}">
              <a16:creationId xmlns:a16="http://schemas.microsoft.com/office/drawing/2014/main" id="{342FFCB3-0A03-42A1-ACA5-C22AAE566758}"/>
            </a:ext>
          </a:extLst>
        </xdr:cNvPr>
        <xdr:cNvSpPr txBox="1"/>
      </xdr:nvSpPr>
      <xdr:spPr>
        <a:xfrm>
          <a:off x="8483111" y="712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100273</xdr:rowOff>
    </xdr:from>
    <xdr:ext cx="534377" cy="259045"/>
    <xdr:sp macro="" textlink="">
      <xdr:nvSpPr>
        <xdr:cNvPr id="142" name="n_3aveValue【道路】&#10;一人当たり延長">
          <a:extLst>
            <a:ext uri="{FF2B5EF4-FFF2-40B4-BE49-F238E27FC236}">
              <a16:creationId xmlns:a16="http://schemas.microsoft.com/office/drawing/2014/main" id="{EB800A7B-88A4-484A-A6B9-1E9B8C6EE77D}"/>
            </a:ext>
          </a:extLst>
        </xdr:cNvPr>
        <xdr:cNvSpPr txBox="1"/>
      </xdr:nvSpPr>
      <xdr:spPr>
        <a:xfrm>
          <a:off x="7594111" y="712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101226</xdr:rowOff>
    </xdr:from>
    <xdr:ext cx="534377" cy="259045"/>
    <xdr:sp macro="" textlink="">
      <xdr:nvSpPr>
        <xdr:cNvPr id="143" name="n_4aveValue【道路】&#10;一人当たり延長">
          <a:extLst>
            <a:ext uri="{FF2B5EF4-FFF2-40B4-BE49-F238E27FC236}">
              <a16:creationId xmlns:a16="http://schemas.microsoft.com/office/drawing/2014/main" id="{7A125E78-A53F-47DA-8066-3E7F48AD6E1C}"/>
            </a:ext>
          </a:extLst>
        </xdr:cNvPr>
        <xdr:cNvSpPr txBox="1"/>
      </xdr:nvSpPr>
      <xdr:spPr>
        <a:xfrm>
          <a:off x="6705111" y="713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71683</xdr:rowOff>
    </xdr:from>
    <xdr:ext cx="534377" cy="259045"/>
    <xdr:sp macro="" textlink="">
      <xdr:nvSpPr>
        <xdr:cNvPr id="144" name="n_1mainValue【道路】&#10;一人当たり延長">
          <a:extLst>
            <a:ext uri="{FF2B5EF4-FFF2-40B4-BE49-F238E27FC236}">
              <a16:creationId xmlns:a16="http://schemas.microsoft.com/office/drawing/2014/main" id="{48585943-0A6A-4DF3-8807-32891095BCAC}"/>
            </a:ext>
          </a:extLst>
        </xdr:cNvPr>
        <xdr:cNvSpPr txBox="1"/>
      </xdr:nvSpPr>
      <xdr:spPr>
        <a:xfrm>
          <a:off x="9359411" y="710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102371</xdr:rowOff>
    </xdr:from>
    <xdr:ext cx="534377" cy="259045"/>
    <xdr:sp macro="" textlink="">
      <xdr:nvSpPr>
        <xdr:cNvPr id="145" name="n_2mainValue【道路】&#10;一人当たり延長">
          <a:extLst>
            <a:ext uri="{FF2B5EF4-FFF2-40B4-BE49-F238E27FC236}">
              <a16:creationId xmlns:a16="http://schemas.microsoft.com/office/drawing/2014/main" id="{81A5EBDE-FD1B-4FB2-9BBF-1FD412E0EFBF}"/>
            </a:ext>
          </a:extLst>
        </xdr:cNvPr>
        <xdr:cNvSpPr txBox="1"/>
      </xdr:nvSpPr>
      <xdr:spPr>
        <a:xfrm>
          <a:off x="8483111" y="67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106318</xdr:rowOff>
    </xdr:from>
    <xdr:ext cx="534377" cy="259045"/>
    <xdr:sp macro="" textlink="">
      <xdr:nvSpPr>
        <xdr:cNvPr id="146" name="n_3mainValue【道路】&#10;一人当たり延長">
          <a:extLst>
            <a:ext uri="{FF2B5EF4-FFF2-40B4-BE49-F238E27FC236}">
              <a16:creationId xmlns:a16="http://schemas.microsoft.com/office/drawing/2014/main" id="{3CC1AE58-2E70-43F1-97F4-D3B4910A6AE1}"/>
            </a:ext>
          </a:extLst>
        </xdr:cNvPr>
        <xdr:cNvSpPr txBox="1"/>
      </xdr:nvSpPr>
      <xdr:spPr>
        <a:xfrm>
          <a:off x="7594111" y="67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110898</xdr:rowOff>
    </xdr:from>
    <xdr:ext cx="534377" cy="259045"/>
    <xdr:sp macro="" textlink="">
      <xdr:nvSpPr>
        <xdr:cNvPr id="147" name="n_4mainValue【道路】&#10;一人当たり延長">
          <a:extLst>
            <a:ext uri="{FF2B5EF4-FFF2-40B4-BE49-F238E27FC236}">
              <a16:creationId xmlns:a16="http://schemas.microsoft.com/office/drawing/2014/main" id="{7F99EE8D-6AE4-43A7-A15E-0076B789B020}"/>
            </a:ext>
          </a:extLst>
        </xdr:cNvPr>
        <xdr:cNvSpPr txBox="1"/>
      </xdr:nvSpPr>
      <xdr:spPr>
        <a:xfrm>
          <a:off x="6705111" y="67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4FE61B6-7126-4F86-8541-8FA5CBF4DA7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ACBD964-67AA-4E44-9EA0-8F37C667D5A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2D96997-6B7B-403B-8352-BAEBCD449F1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B0DCCC5-D97E-46CA-A448-21A98DA53C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A93C09F-D59B-42E7-A2BF-CC70C91994D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5070E90-F391-4F2B-9CF8-230D2048F56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DE4D715-E0D6-4DA3-A9A1-75D2FA5E8A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D7B0AE-8DB8-42B1-AF86-91DE2D354B4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8DFC44A-B26A-4984-8EFE-D031BBBA486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9165BE2-269D-45E3-8D0E-DE12950B34F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6052609-E597-4060-A334-3EFB3041C25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079CEE3-31CD-4F55-8CB8-DEDE4A31DE3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93937BF-EA94-4249-99DE-2690C66FCD5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D80BD84-B588-4285-ADB8-6254F953152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E94986B-DBA9-478B-A445-21A330DCFF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C73EBE9-A6AB-45C8-91EB-CB4EEC29D6D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F279D1B7-E394-4F57-8E73-5352FDCA972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79BA667-F9F8-41D6-B8BA-C3E1336881C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470A853-105E-4D93-B1AF-14FB2ADC466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D1C671B-6FDE-492D-B1C0-67291318FC8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2654A5B-A00A-46DC-8273-4E61E9247C8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CCD96C50-5BCA-45A2-A9C8-F9AC9F148E7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1CE4FB3C-5DBD-424A-8093-614D9860A86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C75AFAA-92FE-41F1-B0A1-9A60F216684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B46C1F4-09A0-4D5B-BF87-94AC7D1CD17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B0EE9A5A-368E-4B59-91B6-FCFEB87E62BD}"/>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6D532F1-43E6-4207-AB5E-005BEFD356D7}"/>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895F9B35-74EF-4CBD-B05C-DCF9220DFD21}"/>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22EEE48-F973-4C97-BF92-26769A350C92}"/>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80ED9BA2-0DB7-46AF-83FC-2E6FA73E4205}"/>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596B179-1EE3-4308-8455-70EF68A71AD6}"/>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941F605C-544F-4771-B244-C808ECCB07AE}"/>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C8217C54-A3C3-4800-A762-A6E51DE8828B}"/>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1" name="フローチャート: 判断 180">
          <a:extLst>
            <a:ext uri="{FF2B5EF4-FFF2-40B4-BE49-F238E27FC236}">
              <a16:creationId xmlns:a16="http://schemas.microsoft.com/office/drawing/2014/main" id="{80829DDC-871E-42D0-9C13-E8F8C254D43D}"/>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8F2DEAED-06DE-4F18-9B22-5B5A2A38B3FD}"/>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a:extLst>
            <a:ext uri="{FF2B5EF4-FFF2-40B4-BE49-F238E27FC236}">
              <a16:creationId xmlns:a16="http://schemas.microsoft.com/office/drawing/2014/main" id="{988316C8-74AE-465A-A4AB-5FFB7D75108F}"/>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874B739-1CDD-4D25-9F7F-47B8EA8D9D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C220FAB-785E-46DA-8DAB-7B28386296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356F0AF-7D66-41FA-B806-7B534751D4A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2D5E348-84D9-4417-ADC4-31539F1413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17A13EB-CCE3-438E-9AE9-36746B82DDB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89" name="楕円 188">
          <a:extLst>
            <a:ext uri="{FF2B5EF4-FFF2-40B4-BE49-F238E27FC236}">
              <a16:creationId xmlns:a16="http://schemas.microsoft.com/office/drawing/2014/main" id="{E34A815D-8F07-437B-95A2-164EE8BB37C0}"/>
            </a:ext>
          </a:extLst>
        </xdr:cNvPr>
        <xdr:cNvSpPr/>
      </xdr:nvSpPr>
      <xdr:spPr>
        <a:xfrm>
          <a:off x="4584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102343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D2DBC0A-78DA-4B2D-AC0D-5A29E5DF44F1}"/>
            </a:ext>
          </a:extLst>
        </xdr:cNvPr>
        <xdr:cNvSpPr txBox="1"/>
      </xdr:nvSpPr>
      <xdr:spPr>
        <a:xfrm>
          <a:off x="4673600"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102688</xdr:rowOff>
    </xdr:from>
    <xdr:to>
      <xdr:col>20</xdr:col>
      <xdr:colOff>38100</xdr:colOff>
      <xdr:row>62</xdr:row>
      <xdr:rowOff>32838</xdr:rowOff>
    </xdr:to>
    <xdr:sp macro="" textlink="">
      <xdr:nvSpPr>
        <xdr:cNvPr id="191" name="楕円 190">
          <a:extLst>
            <a:ext uri="{FF2B5EF4-FFF2-40B4-BE49-F238E27FC236}">
              <a16:creationId xmlns:a16="http://schemas.microsoft.com/office/drawing/2014/main" id="{07075567-77AE-4793-B711-934CDD85D17F}"/>
            </a:ext>
          </a:extLst>
        </xdr:cNvPr>
        <xdr:cNvSpPr/>
      </xdr:nvSpPr>
      <xdr:spPr>
        <a:xfrm>
          <a:off x="3746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153488</xdr:rowOff>
    </xdr:from>
    <xdr:to>
      <xdr:col>24</xdr:col>
      <xdr:colOff>63500</xdr:colOff>
      <xdr:row>62</xdr:row>
      <xdr:rowOff>3266</xdr:rowOff>
    </xdr:to>
    <xdr:cxnSp macro="">
      <xdr:nvCxnSpPr>
        <xdr:cNvPr id="192" name="直線コネクタ 191">
          <a:extLst>
            <a:ext uri="{FF2B5EF4-FFF2-40B4-BE49-F238E27FC236}">
              <a16:creationId xmlns:a16="http://schemas.microsoft.com/office/drawing/2014/main" id="{55834B3C-677A-4ECD-96A7-A9CCB0F898AF}"/>
            </a:ext>
          </a:extLst>
        </xdr:cNvPr>
        <xdr:cNvCxnSpPr/>
      </xdr:nvCxnSpPr>
      <xdr:spPr>
        <a:xfrm>
          <a:off x="3797300" y="1061193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84727</xdr:rowOff>
    </xdr:from>
    <xdr:to>
      <xdr:col>15</xdr:col>
      <xdr:colOff>101600</xdr:colOff>
      <xdr:row>62</xdr:row>
      <xdr:rowOff>14877</xdr:rowOff>
    </xdr:to>
    <xdr:sp macro="" textlink="">
      <xdr:nvSpPr>
        <xdr:cNvPr id="193" name="楕円 192">
          <a:extLst>
            <a:ext uri="{FF2B5EF4-FFF2-40B4-BE49-F238E27FC236}">
              <a16:creationId xmlns:a16="http://schemas.microsoft.com/office/drawing/2014/main" id="{72A22069-8007-45A2-B60C-1698CB982398}"/>
            </a:ext>
          </a:extLst>
        </xdr:cNvPr>
        <xdr:cNvSpPr/>
      </xdr:nvSpPr>
      <xdr:spPr>
        <a:xfrm>
          <a:off x="2857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135527</xdr:rowOff>
    </xdr:from>
    <xdr:to>
      <xdr:col>19</xdr:col>
      <xdr:colOff>177800</xdr:colOff>
      <xdr:row>61</xdr:row>
      <xdr:rowOff>153488</xdr:rowOff>
    </xdr:to>
    <xdr:cxnSp macro="">
      <xdr:nvCxnSpPr>
        <xdr:cNvPr id="194" name="直線コネクタ 193">
          <a:extLst>
            <a:ext uri="{FF2B5EF4-FFF2-40B4-BE49-F238E27FC236}">
              <a16:creationId xmlns:a16="http://schemas.microsoft.com/office/drawing/2014/main" id="{6EF55B0F-8997-48FF-B19B-DCFBDEE194CF}"/>
            </a:ext>
          </a:extLst>
        </xdr:cNvPr>
        <xdr:cNvCxnSpPr/>
      </xdr:nvCxnSpPr>
      <xdr:spPr>
        <a:xfrm>
          <a:off x="2908300" y="105939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95" name="楕円 194">
          <a:extLst>
            <a:ext uri="{FF2B5EF4-FFF2-40B4-BE49-F238E27FC236}">
              <a16:creationId xmlns:a16="http://schemas.microsoft.com/office/drawing/2014/main" id="{666DC4D5-3A09-42DA-BD46-53C95C0AD3B0}"/>
            </a:ext>
          </a:extLst>
        </xdr:cNvPr>
        <xdr:cNvSpPr/>
      </xdr:nvSpPr>
      <xdr:spPr>
        <a:xfrm>
          <a:off x="196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114300</xdr:rowOff>
    </xdr:from>
    <xdr:to>
      <xdr:col>15</xdr:col>
      <xdr:colOff>50800</xdr:colOff>
      <xdr:row>61</xdr:row>
      <xdr:rowOff>135527</xdr:rowOff>
    </xdr:to>
    <xdr:cxnSp macro="">
      <xdr:nvCxnSpPr>
        <xdr:cNvPr id="196" name="直線コネクタ 195">
          <a:extLst>
            <a:ext uri="{FF2B5EF4-FFF2-40B4-BE49-F238E27FC236}">
              <a16:creationId xmlns:a16="http://schemas.microsoft.com/office/drawing/2014/main" id="{18975A94-F72C-4382-846E-CFDD7F44EA0E}"/>
            </a:ext>
          </a:extLst>
        </xdr:cNvPr>
        <xdr:cNvCxnSpPr/>
      </xdr:nvCxnSpPr>
      <xdr:spPr>
        <a:xfrm>
          <a:off x="2019300" y="105727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197" name="楕円 196">
          <a:extLst>
            <a:ext uri="{FF2B5EF4-FFF2-40B4-BE49-F238E27FC236}">
              <a16:creationId xmlns:a16="http://schemas.microsoft.com/office/drawing/2014/main" id="{E8530679-ED14-421A-8C12-73F8F423D048}"/>
            </a:ext>
          </a:extLst>
        </xdr:cNvPr>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114300</xdr:rowOff>
    </xdr:to>
    <xdr:cxnSp macro="">
      <xdr:nvCxnSpPr>
        <xdr:cNvPr id="198" name="直線コネクタ 197">
          <a:extLst>
            <a:ext uri="{FF2B5EF4-FFF2-40B4-BE49-F238E27FC236}">
              <a16:creationId xmlns:a16="http://schemas.microsoft.com/office/drawing/2014/main" id="{E01DB686-473F-4580-BF7F-89374E241CF1}"/>
            </a:ext>
          </a:extLst>
        </xdr:cNvPr>
        <xdr:cNvCxnSpPr/>
      </xdr:nvCxnSpPr>
      <xdr:spPr>
        <a:xfrm>
          <a:off x="1130300" y="10549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A2B48D61-1727-4AE9-90D7-75C35D59C815}"/>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B41B808-5380-4AA0-9711-1C4726E19FD7}"/>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519EFC6E-5568-4781-8723-6D2E752EEF55}"/>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9C40E7C2-2F6F-43DB-A544-927FF453D493}"/>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23965</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273E621-791C-48F4-8CFF-444AA7392854}"/>
            </a:ext>
          </a:extLst>
        </xdr:cNvPr>
        <xdr:cNvSpPr txBox="1"/>
      </xdr:nvSpPr>
      <xdr:spPr>
        <a:xfrm>
          <a:off x="35820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6004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9D5A5814-BB07-47F1-AA4C-B6DE1ABD9F9A}"/>
            </a:ext>
          </a:extLst>
        </xdr:cNvPr>
        <xdr:cNvSpPr txBox="1"/>
      </xdr:nvSpPr>
      <xdr:spPr>
        <a:xfrm>
          <a:off x="2705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185D4395-412D-47B5-BF53-0C373F9552D4}"/>
            </a:ext>
          </a:extLst>
        </xdr:cNvPr>
        <xdr:cNvSpPr txBox="1"/>
      </xdr:nvSpPr>
      <xdr:spPr>
        <a:xfrm>
          <a:off x="1816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6AF3DBDB-F3AA-488E-B272-3468E9B03AE9}"/>
            </a:ext>
          </a:extLst>
        </xdr:cNvPr>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FC7D92C-0F84-4E1E-8F11-E72D9CFE56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EA3BE1B-4434-40C3-8ECB-373D182A4B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647DC25-33FF-4F74-B6EE-57BB1454A91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D84F95E-D0F6-4949-860C-326258DEBD3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2B059A5-640C-41C3-A26B-08CD7978C4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4851941-8E72-4D16-8DB1-A48B45DC37B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6C1E4A0-46E6-45FA-BD42-C9236F60A2B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B61D573-A75D-4452-81A5-EB66C056459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7AAB566-A5DA-46C2-AC67-79BDD7973DF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E354FEE-1119-4400-9EF1-688570E24C4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96818FDB-6AC3-4D5D-BB36-1F289AAD6F1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1F40F940-2797-4001-98FF-9BABC0AA24E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2EE9B1FD-23E5-45FC-97B5-09454461EB3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90506A16-7140-4230-B67D-80F82E63206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ECADECB-4523-4817-9C15-7F6CFBAB4D6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AF90547E-A2C0-46CB-BAA5-8753849755D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B2D0A84B-60D5-4D77-9C94-83671EF08F0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DD5C02BA-48E0-4C10-95ED-10EAF7C07E3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964205F-646B-4285-8DBF-6612F9956C5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821D931F-0A94-4EC7-A9BF-BF0A524E5B6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D95B064-663D-4ED5-9A17-1940706AA9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1AFADC44-6D65-49C1-AAEA-6643AEFD3F5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9A63C0A2-37AE-4D1E-8EC6-90926A2674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2DB28540-D403-4E20-AB2F-3AE58E6A65E7}"/>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4497F2EA-2E90-44A0-9252-EA0E44C0296F}"/>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C6979AF8-9B4A-4430-8AE9-29E969CFF83F}"/>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611B566-9A84-4E0D-8D0C-4A8662166D26}"/>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4DED592A-7DEF-4790-9032-AE7DD89ABBA6}"/>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903CF9AD-F2A4-4D9D-974F-AD65A2320CC9}"/>
            </a:ext>
          </a:extLst>
        </xdr:cNvPr>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2FC0E7A1-A592-4763-B352-E3850D5C9141}"/>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7253E359-4E75-4C0F-9A6F-321602F79A46}"/>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89909</xdr:rowOff>
    </xdr:from>
    <xdr:to>
      <xdr:col>46</xdr:col>
      <xdr:colOff>38100</xdr:colOff>
      <xdr:row>64</xdr:row>
      <xdr:rowOff>20059</xdr:rowOff>
    </xdr:to>
    <xdr:sp macro="" textlink="">
      <xdr:nvSpPr>
        <xdr:cNvPr id="238" name="フローチャート: 判断 237">
          <a:extLst>
            <a:ext uri="{FF2B5EF4-FFF2-40B4-BE49-F238E27FC236}">
              <a16:creationId xmlns:a16="http://schemas.microsoft.com/office/drawing/2014/main" id="{0911CBB9-F014-4472-8EB5-E3360105F83B}"/>
            </a:ext>
          </a:extLst>
        </xdr:cNvPr>
        <xdr:cNvSpPr/>
      </xdr:nvSpPr>
      <xdr:spPr>
        <a:xfrm>
          <a:off x="8699500" y="1089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91611</xdr:rowOff>
    </xdr:from>
    <xdr:to>
      <xdr:col>41</xdr:col>
      <xdr:colOff>101600</xdr:colOff>
      <xdr:row>64</xdr:row>
      <xdr:rowOff>21761</xdr:rowOff>
    </xdr:to>
    <xdr:sp macro="" textlink="">
      <xdr:nvSpPr>
        <xdr:cNvPr id="239" name="フローチャート: 判断 238">
          <a:extLst>
            <a:ext uri="{FF2B5EF4-FFF2-40B4-BE49-F238E27FC236}">
              <a16:creationId xmlns:a16="http://schemas.microsoft.com/office/drawing/2014/main" id="{9A86E9AE-2598-4735-9D4B-84E30EA79515}"/>
            </a:ext>
          </a:extLst>
        </xdr:cNvPr>
        <xdr:cNvSpPr/>
      </xdr:nvSpPr>
      <xdr:spPr>
        <a:xfrm>
          <a:off x="7810500" y="1089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97035</xdr:rowOff>
    </xdr:from>
    <xdr:to>
      <xdr:col>36</xdr:col>
      <xdr:colOff>165100</xdr:colOff>
      <xdr:row>64</xdr:row>
      <xdr:rowOff>27185</xdr:rowOff>
    </xdr:to>
    <xdr:sp macro="" textlink="">
      <xdr:nvSpPr>
        <xdr:cNvPr id="240" name="フローチャート: 判断 239">
          <a:extLst>
            <a:ext uri="{FF2B5EF4-FFF2-40B4-BE49-F238E27FC236}">
              <a16:creationId xmlns:a16="http://schemas.microsoft.com/office/drawing/2014/main" id="{FE56DD34-97D8-490B-B9AF-5F9CE2FB8B10}"/>
            </a:ext>
          </a:extLst>
        </xdr:cNvPr>
        <xdr:cNvSpPr/>
      </xdr:nvSpPr>
      <xdr:spPr>
        <a:xfrm>
          <a:off x="6921500" y="1089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30D8E50-3AB8-4EAD-83C7-692672BBDB3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4F07DA6-080A-486A-B2E5-60E60E66450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6EBEBF7-8F28-4CB6-BFA0-E91F849841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0EAE856-659E-4724-9233-666C25E856A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E0B9442-9E32-410E-84EA-58FAE8DE703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128894</xdr:rowOff>
    </xdr:from>
    <xdr:to>
      <xdr:col>55</xdr:col>
      <xdr:colOff>50800</xdr:colOff>
      <xdr:row>62</xdr:row>
      <xdr:rowOff>59044</xdr:rowOff>
    </xdr:to>
    <xdr:sp macro="" textlink="">
      <xdr:nvSpPr>
        <xdr:cNvPr id="246" name="楕円 245">
          <a:extLst>
            <a:ext uri="{FF2B5EF4-FFF2-40B4-BE49-F238E27FC236}">
              <a16:creationId xmlns:a16="http://schemas.microsoft.com/office/drawing/2014/main" id="{F0A435C2-9869-4DAC-98F1-02B1948C3D77}"/>
            </a:ext>
          </a:extLst>
        </xdr:cNvPr>
        <xdr:cNvSpPr/>
      </xdr:nvSpPr>
      <xdr:spPr>
        <a:xfrm>
          <a:off x="10426700" y="105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151771</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5655C222-BFF2-4322-AF2C-88BE664BC2DD}"/>
            </a:ext>
          </a:extLst>
        </xdr:cNvPr>
        <xdr:cNvSpPr txBox="1"/>
      </xdr:nvSpPr>
      <xdr:spPr>
        <a:xfrm>
          <a:off x="10515600" y="10438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138288</xdr:rowOff>
    </xdr:from>
    <xdr:to>
      <xdr:col>50</xdr:col>
      <xdr:colOff>165100</xdr:colOff>
      <xdr:row>62</xdr:row>
      <xdr:rowOff>68438</xdr:rowOff>
    </xdr:to>
    <xdr:sp macro="" textlink="">
      <xdr:nvSpPr>
        <xdr:cNvPr id="248" name="楕円 247">
          <a:extLst>
            <a:ext uri="{FF2B5EF4-FFF2-40B4-BE49-F238E27FC236}">
              <a16:creationId xmlns:a16="http://schemas.microsoft.com/office/drawing/2014/main" id="{3F2A7465-D48F-4AE0-B1EA-FF43074AF0A8}"/>
            </a:ext>
          </a:extLst>
        </xdr:cNvPr>
        <xdr:cNvSpPr/>
      </xdr:nvSpPr>
      <xdr:spPr>
        <a:xfrm>
          <a:off x="9588500" y="105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8244</xdr:rowOff>
    </xdr:from>
    <xdr:to>
      <xdr:col>55</xdr:col>
      <xdr:colOff>0</xdr:colOff>
      <xdr:row>62</xdr:row>
      <xdr:rowOff>17638</xdr:rowOff>
    </xdr:to>
    <xdr:cxnSp macro="">
      <xdr:nvCxnSpPr>
        <xdr:cNvPr id="249" name="直線コネクタ 248">
          <a:extLst>
            <a:ext uri="{FF2B5EF4-FFF2-40B4-BE49-F238E27FC236}">
              <a16:creationId xmlns:a16="http://schemas.microsoft.com/office/drawing/2014/main" id="{FF36C586-1C33-41C1-B4ED-4E696A544231}"/>
            </a:ext>
          </a:extLst>
        </xdr:cNvPr>
        <xdr:cNvCxnSpPr/>
      </xdr:nvCxnSpPr>
      <xdr:spPr>
        <a:xfrm flipV="1">
          <a:off x="9639300" y="10638144"/>
          <a:ext cx="838200" cy="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146301</xdr:rowOff>
    </xdr:from>
    <xdr:to>
      <xdr:col>46</xdr:col>
      <xdr:colOff>38100</xdr:colOff>
      <xdr:row>62</xdr:row>
      <xdr:rowOff>76451</xdr:rowOff>
    </xdr:to>
    <xdr:sp macro="" textlink="">
      <xdr:nvSpPr>
        <xdr:cNvPr id="250" name="楕円 249">
          <a:extLst>
            <a:ext uri="{FF2B5EF4-FFF2-40B4-BE49-F238E27FC236}">
              <a16:creationId xmlns:a16="http://schemas.microsoft.com/office/drawing/2014/main" id="{C7663ED6-30D8-4165-BFE9-D425FC60560C}"/>
            </a:ext>
          </a:extLst>
        </xdr:cNvPr>
        <xdr:cNvSpPr/>
      </xdr:nvSpPr>
      <xdr:spPr>
        <a:xfrm>
          <a:off x="8699500" y="106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17638</xdr:rowOff>
    </xdr:from>
    <xdr:to>
      <xdr:col>50</xdr:col>
      <xdr:colOff>114300</xdr:colOff>
      <xdr:row>62</xdr:row>
      <xdr:rowOff>25651</xdr:rowOff>
    </xdr:to>
    <xdr:cxnSp macro="">
      <xdr:nvCxnSpPr>
        <xdr:cNvPr id="251" name="直線コネクタ 250">
          <a:extLst>
            <a:ext uri="{FF2B5EF4-FFF2-40B4-BE49-F238E27FC236}">
              <a16:creationId xmlns:a16="http://schemas.microsoft.com/office/drawing/2014/main" id="{E26A549A-819E-499F-B554-B0A29FA6DE3F}"/>
            </a:ext>
          </a:extLst>
        </xdr:cNvPr>
        <xdr:cNvCxnSpPr/>
      </xdr:nvCxnSpPr>
      <xdr:spPr>
        <a:xfrm flipV="1">
          <a:off x="8750300" y="10647538"/>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155209</xdr:rowOff>
    </xdr:from>
    <xdr:to>
      <xdr:col>41</xdr:col>
      <xdr:colOff>101600</xdr:colOff>
      <xdr:row>62</xdr:row>
      <xdr:rowOff>85359</xdr:rowOff>
    </xdr:to>
    <xdr:sp macro="" textlink="">
      <xdr:nvSpPr>
        <xdr:cNvPr id="252" name="楕円 251">
          <a:extLst>
            <a:ext uri="{FF2B5EF4-FFF2-40B4-BE49-F238E27FC236}">
              <a16:creationId xmlns:a16="http://schemas.microsoft.com/office/drawing/2014/main" id="{5844443A-C268-4C1E-893D-7F0DB7447076}"/>
            </a:ext>
          </a:extLst>
        </xdr:cNvPr>
        <xdr:cNvSpPr/>
      </xdr:nvSpPr>
      <xdr:spPr>
        <a:xfrm>
          <a:off x="7810500" y="1061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25651</xdr:rowOff>
    </xdr:from>
    <xdr:to>
      <xdr:col>45</xdr:col>
      <xdr:colOff>177800</xdr:colOff>
      <xdr:row>62</xdr:row>
      <xdr:rowOff>34559</xdr:rowOff>
    </xdr:to>
    <xdr:cxnSp macro="">
      <xdr:nvCxnSpPr>
        <xdr:cNvPr id="253" name="直線コネクタ 252">
          <a:extLst>
            <a:ext uri="{FF2B5EF4-FFF2-40B4-BE49-F238E27FC236}">
              <a16:creationId xmlns:a16="http://schemas.microsoft.com/office/drawing/2014/main" id="{230DBF8F-7763-49A1-90DF-949151997A70}"/>
            </a:ext>
          </a:extLst>
        </xdr:cNvPr>
        <xdr:cNvCxnSpPr/>
      </xdr:nvCxnSpPr>
      <xdr:spPr>
        <a:xfrm flipV="1">
          <a:off x="7861300" y="10655551"/>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165533</xdr:rowOff>
    </xdr:from>
    <xdr:to>
      <xdr:col>36</xdr:col>
      <xdr:colOff>165100</xdr:colOff>
      <xdr:row>62</xdr:row>
      <xdr:rowOff>95683</xdr:rowOff>
    </xdr:to>
    <xdr:sp macro="" textlink="">
      <xdr:nvSpPr>
        <xdr:cNvPr id="254" name="楕円 253">
          <a:extLst>
            <a:ext uri="{FF2B5EF4-FFF2-40B4-BE49-F238E27FC236}">
              <a16:creationId xmlns:a16="http://schemas.microsoft.com/office/drawing/2014/main" id="{ADF045FA-4C6B-4B4E-9507-9F9363E49B39}"/>
            </a:ext>
          </a:extLst>
        </xdr:cNvPr>
        <xdr:cNvSpPr/>
      </xdr:nvSpPr>
      <xdr:spPr>
        <a:xfrm>
          <a:off x="6921500" y="106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34559</xdr:rowOff>
    </xdr:from>
    <xdr:to>
      <xdr:col>41</xdr:col>
      <xdr:colOff>50800</xdr:colOff>
      <xdr:row>62</xdr:row>
      <xdr:rowOff>44883</xdr:rowOff>
    </xdr:to>
    <xdr:cxnSp macro="">
      <xdr:nvCxnSpPr>
        <xdr:cNvPr id="255" name="直線コネクタ 254">
          <a:extLst>
            <a:ext uri="{FF2B5EF4-FFF2-40B4-BE49-F238E27FC236}">
              <a16:creationId xmlns:a16="http://schemas.microsoft.com/office/drawing/2014/main" id="{1688A466-08FB-45FE-886E-4B16EFA0E9EE}"/>
            </a:ext>
          </a:extLst>
        </xdr:cNvPr>
        <xdr:cNvCxnSpPr/>
      </xdr:nvCxnSpPr>
      <xdr:spPr>
        <a:xfrm flipV="1">
          <a:off x="6972300" y="10664459"/>
          <a:ext cx="8890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33D9F906-FB6C-4D62-A635-6A3116C8C352}"/>
            </a:ext>
          </a:extLst>
        </xdr:cNvPr>
        <xdr:cNvSpPr txBox="1"/>
      </xdr:nvSpPr>
      <xdr:spPr>
        <a:xfrm>
          <a:off x="9327095" y="1090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11186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2FAC3A5D-2143-4225-A5C8-C5775AF44696}"/>
            </a:ext>
          </a:extLst>
        </xdr:cNvPr>
        <xdr:cNvSpPr txBox="1"/>
      </xdr:nvSpPr>
      <xdr:spPr>
        <a:xfrm>
          <a:off x="8450795" y="1098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12888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3F135176-B0C2-46CD-8A11-37CDF4EB9CB1}"/>
            </a:ext>
          </a:extLst>
        </xdr:cNvPr>
        <xdr:cNvSpPr txBox="1"/>
      </xdr:nvSpPr>
      <xdr:spPr>
        <a:xfrm>
          <a:off x="7561795" y="1098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18312</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EB7C16D-3201-4C4F-8C05-329BB317E130}"/>
            </a:ext>
          </a:extLst>
        </xdr:cNvPr>
        <xdr:cNvSpPr txBox="1"/>
      </xdr:nvSpPr>
      <xdr:spPr>
        <a:xfrm>
          <a:off x="6672795" y="1099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84965</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CE20699C-0D1E-438F-ABCF-726D4BFDF661}"/>
            </a:ext>
          </a:extLst>
        </xdr:cNvPr>
        <xdr:cNvSpPr txBox="1"/>
      </xdr:nvSpPr>
      <xdr:spPr>
        <a:xfrm>
          <a:off x="9281505" y="103719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92978</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E765C6FB-9C10-43FA-B731-E5AA420051AB}"/>
            </a:ext>
          </a:extLst>
        </xdr:cNvPr>
        <xdr:cNvSpPr txBox="1"/>
      </xdr:nvSpPr>
      <xdr:spPr>
        <a:xfrm>
          <a:off x="8405205" y="103799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101886</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E4028674-0E7E-4BB1-BED5-6C4AF06096A4}"/>
            </a:ext>
          </a:extLst>
        </xdr:cNvPr>
        <xdr:cNvSpPr txBox="1"/>
      </xdr:nvSpPr>
      <xdr:spPr>
        <a:xfrm>
          <a:off x="7516205" y="10388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112210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FAC7D84-6AC7-44F1-9532-4EA4DA1F64E6}"/>
            </a:ext>
          </a:extLst>
        </xdr:cNvPr>
        <xdr:cNvSpPr txBox="1"/>
      </xdr:nvSpPr>
      <xdr:spPr>
        <a:xfrm>
          <a:off x="6672795" y="1039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0552B42-92BE-4E09-9E35-7267AE5628D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24A10AF-E640-452E-ADED-57B4598F5CF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10B9916-C2C5-49AC-BC6B-FB3FB7B7F2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75F8A8E-FB83-4441-8806-5DBB1F9385B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2EE8D97-00F5-4C7A-97D4-115BF535A1C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F7AC9A7A-368A-451C-9A57-28CA3DF13A4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81750C2-1DBF-40CA-B0FD-F14BB2DB6A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7F956E52-F6C0-4E76-95F1-BFD0CC419CB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A6DB5DC-052D-484F-B136-882F108B22B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C8F5C6F-64A6-48FA-A343-A7D919B9848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59E9AEB5-BEF4-4D95-A9B6-BEB164E6F4F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D550E16D-9326-446D-A399-F9DA6F60692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C7D4280E-47F6-4DB7-A39B-85B30758CB3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724E4E64-BC65-4A95-97D0-5C33D8855B5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B19734EF-A428-4EA7-8668-708FC924398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B86818AB-D4E4-4420-915D-25BDF29AD71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2EAA98CA-5CDA-4D6B-BCF9-D8C06336772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5FBD8F5-683B-44C1-80AF-A6D80CEA830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C8F26B4E-AAB5-4C81-9FDE-12AE5C3CE89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4B42E8AD-5FC7-44C7-94B3-60EEA706D79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6C15E10D-0885-4F6A-BEE2-7F5A01D493A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B7A9BFE1-7736-4451-AEF9-BE053D3BD00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6878B67F-6C56-4396-A56D-DA2FCF69336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8039AED1-BDF0-4577-A3E9-9DDBB3BF6C2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C1CA2806-41D7-4EDE-863D-FD4949DD9E3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19B2952E-3066-4184-84D8-6445A19248AF}"/>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BBFEFC0C-67FD-444F-9A55-D4C41D3CB32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D84BA5D0-E03F-4CA1-91C0-073668504F5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D6952AF-E813-4B03-85FE-855032B0A359}"/>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7E180540-0218-46DE-8BD3-DDCBD992BF1F}"/>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119F0E38-AA0C-4457-88E9-4A65D491555D}"/>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8ACBA36C-6360-4FB7-AE73-8744F83DF89D}"/>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58A2C17C-0B0E-4E9A-9FB7-C5630C6CDE4C}"/>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CBA94D16-D2C2-4FF0-A963-C40A8EA05D98}"/>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19957</xdr:rowOff>
    </xdr:from>
    <xdr:to>
      <xdr:col>10</xdr:col>
      <xdr:colOff>165100</xdr:colOff>
      <xdr:row>83</xdr:row>
      <xdr:rowOff>121557</xdr:rowOff>
    </xdr:to>
    <xdr:sp macro="" textlink="">
      <xdr:nvSpPr>
        <xdr:cNvPr id="298" name="フローチャート: 判断 297">
          <a:extLst>
            <a:ext uri="{FF2B5EF4-FFF2-40B4-BE49-F238E27FC236}">
              <a16:creationId xmlns:a16="http://schemas.microsoft.com/office/drawing/2014/main" id="{0CFB1114-5BAD-479F-92C3-5BC3D7BC5134}"/>
            </a:ext>
          </a:extLst>
        </xdr:cNvPr>
        <xdr:cNvSpPr/>
      </xdr:nvSpPr>
      <xdr:spPr>
        <a:xfrm>
          <a:off x="1968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31387</xdr:rowOff>
    </xdr:from>
    <xdr:to>
      <xdr:col>6</xdr:col>
      <xdr:colOff>38100</xdr:colOff>
      <xdr:row>83</xdr:row>
      <xdr:rowOff>132987</xdr:rowOff>
    </xdr:to>
    <xdr:sp macro="" textlink="">
      <xdr:nvSpPr>
        <xdr:cNvPr id="299" name="フローチャート: 判断 298">
          <a:extLst>
            <a:ext uri="{FF2B5EF4-FFF2-40B4-BE49-F238E27FC236}">
              <a16:creationId xmlns:a16="http://schemas.microsoft.com/office/drawing/2014/main" id="{B8DF6551-2BAC-4808-9188-6316AA30B97B}"/>
            </a:ext>
          </a:extLst>
        </xdr:cNvPr>
        <xdr:cNvSpPr/>
      </xdr:nvSpPr>
      <xdr:spPr>
        <a:xfrm>
          <a:off x="1079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5567670-37C5-4706-AF93-4185F84B9F5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7416E12-F4BA-4216-A295-65BF8711F22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EBCABD8-76EC-41C7-A4F1-CBD0DEE590F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99B1AC6-1411-4D73-A7F9-4E7DE84AB73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5BDE620-91AC-4503-A858-11C2FF85122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3629</xdr:rowOff>
    </xdr:from>
    <xdr:to>
      <xdr:col>24</xdr:col>
      <xdr:colOff>114300</xdr:colOff>
      <xdr:row>86</xdr:row>
      <xdr:rowOff>105229</xdr:rowOff>
    </xdr:to>
    <xdr:sp macro="" textlink="">
      <xdr:nvSpPr>
        <xdr:cNvPr id="305" name="楕円 304">
          <a:extLst>
            <a:ext uri="{FF2B5EF4-FFF2-40B4-BE49-F238E27FC236}">
              <a16:creationId xmlns:a16="http://schemas.microsoft.com/office/drawing/2014/main" id="{2E6EC8F4-3436-4414-B43A-8CC4AA957CFF}"/>
            </a:ext>
          </a:extLst>
        </xdr:cNvPr>
        <xdr:cNvSpPr/>
      </xdr:nvSpPr>
      <xdr:spPr>
        <a:xfrm>
          <a:off x="4584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90006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CA29C17B-F360-4B58-9C80-5B67C123C736}"/>
            </a:ext>
          </a:extLst>
        </xdr:cNvPr>
        <xdr:cNvSpPr txBox="1"/>
      </xdr:nvSpPr>
      <xdr:spPr>
        <a:xfrm>
          <a:off x="4673600" y="1466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157118</xdr:rowOff>
    </xdr:from>
    <xdr:to>
      <xdr:col>20</xdr:col>
      <xdr:colOff>38100</xdr:colOff>
      <xdr:row>86</xdr:row>
      <xdr:rowOff>87268</xdr:rowOff>
    </xdr:to>
    <xdr:sp macro="" textlink="">
      <xdr:nvSpPr>
        <xdr:cNvPr id="307" name="楕円 306">
          <a:extLst>
            <a:ext uri="{FF2B5EF4-FFF2-40B4-BE49-F238E27FC236}">
              <a16:creationId xmlns:a16="http://schemas.microsoft.com/office/drawing/2014/main" id="{1DACF0BD-2DA4-4E97-A580-16C2859D8DFE}"/>
            </a:ext>
          </a:extLst>
        </xdr:cNvPr>
        <xdr:cNvSpPr/>
      </xdr:nvSpPr>
      <xdr:spPr>
        <a:xfrm>
          <a:off x="3746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36468</xdr:rowOff>
    </xdr:from>
    <xdr:to>
      <xdr:col>24</xdr:col>
      <xdr:colOff>63500</xdr:colOff>
      <xdr:row>86</xdr:row>
      <xdr:rowOff>54429</xdr:rowOff>
    </xdr:to>
    <xdr:cxnSp macro="">
      <xdr:nvCxnSpPr>
        <xdr:cNvPr id="308" name="直線コネクタ 307">
          <a:extLst>
            <a:ext uri="{FF2B5EF4-FFF2-40B4-BE49-F238E27FC236}">
              <a16:creationId xmlns:a16="http://schemas.microsoft.com/office/drawing/2014/main" id="{8438813D-BDBA-4787-896C-B0F43076427B}"/>
            </a:ext>
          </a:extLst>
        </xdr:cNvPr>
        <xdr:cNvCxnSpPr/>
      </xdr:nvCxnSpPr>
      <xdr:spPr>
        <a:xfrm>
          <a:off x="3797300" y="14781168"/>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132624</xdr:rowOff>
    </xdr:from>
    <xdr:to>
      <xdr:col>15</xdr:col>
      <xdr:colOff>101600</xdr:colOff>
      <xdr:row>86</xdr:row>
      <xdr:rowOff>62774</xdr:rowOff>
    </xdr:to>
    <xdr:sp macro="" textlink="">
      <xdr:nvSpPr>
        <xdr:cNvPr id="309" name="楕円 308">
          <a:extLst>
            <a:ext uri="{FF2B5EF4-FFF2-40B4-BE49-F238E27FC236}">
              <a16:creationId xmlns:a16="http://schemas.microsoft.com/office/drawing/2014/main" id="{3F5243EE-D99D-4827-A00B-FDE4347F2B19}"/>
            </a:ext>
          </a:extLst>
        </xdr:cNvPr>
        <xdr:cNvSpPr/>
      </xdr:nvSpPr>
      <xdr:spPr>
        <a:xfrm>
          <a:off x="2857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11974</xdr:rowOff>
    </xdr:from>
    <xdr:to>
      <xdr:col>19</xdr:col>
      <xdr:colOff>177800</xdr:colOff>
      <xdr:row>86</xdr:row>
      <xdr:rowOff>36468</xdr:rowOff>
    </xdr:to>
    <xdr:cxnSp macro="">
      <xdr:nvCxnSpPr>
        <xdr:cNvPr id="310" name="直線コネクタ 309">
          <a:extLst>
            <a:ext uri="{FF2B5EF4-FFF2-40B4-BE49-F238E27FC236}">
              <a16:creationId xmlns:a16="http://schemas.microsoft.com/office/drawing/2014/main" id="{CCB747AB-4D93-49A2-AE0A-E47CC5CA61EF}"/>
            </a:ext>
          </a:extLst>
        </xdr:cNvPr>
        <xdr:cNvCxnSpPr/>
      </xdr:nvCxnSpPr>
      <xdr:spPr>
        <a:xfrm>
          <a:off x="2908300" y="1475667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108131</xdr:rowOff>
    </xdr:from>
    <xdr:to>
      <xdr:col>10</xdr:col>
      <xdr:colOff>165100</xdr:colOff>
      <xdr:row>86</xdr:row>
      <xdr:rowOff>38281</xdr:rowOff>
    </xdr:to>
    <xdr:sp macro="" textlink="">
      <xdr:nvSpPr>
        <xdr:cNvPr id="311" name="楕円 310">
          <a:extLst>
            <a:ext uri="{FF2B5EF4-FFF2-40B4-BE49-F238E27FC236}">
              <a16:creationId xmlns:a16="http://schemas.microsoft.com/office/drawing/2014/main" id="{1E5C9B8B-367A-47C7-ACBD-0C72873E29A6}"/>
            </a:ext>
          </a:extLst>
        </xdr:cNvPr>
        <xdr:cNvSpPr/>
      </xdr:nvSpPr>
      <xdr:spPr>
        <a:xfrm>
          <a:off x="1968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158931</xdr:rowOff>
    </xdr:from>
    <xdr:to>
      <xdr:col>15</xdr:col>
      <xdr:colOff>50800</xdr:colOff>
      <xdr:row>86</xdr:row>
      <xdr:rowOff>11974</xdr:rowOff>
    </xdr:to>
    <xdr:cxnSp macro="">
      <xdr:nvCxnSpPr>
        <xdr:cNvPr id="312" name="直線コネクタ 311">
          <a:extLst>
            <a:ext uri="{FF2B5EF4-FFF2-40B4-BE49-F238E27FC236}">
              <a16:creationId xmlns:a16="http://schemas.microsoft.com/office/drawing/2014/main" id="{458EBC82-6362-4183-8071-0B36A77EC78F}"/>
            </a:ext>
          </a:extLst>
        </xdr:cNvPr>
        <xdr:cNvCxnSpPr/>
      </xdr:nvCxnSpPr>
      <xdr:spPr>
        <a:xfrm>
          <a:off x="2019300" y="147321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83638</xdr:rowOff>
    </xdr:from>
    <xdr:to>
      <xdr:col>6</xdr:col>
      <xdr:colOff>38100</xdr:colOff>
      <xdr:row>86</xdr:row>
      <xdr:rowOff>13788</xdr:rowOff>
    </xdr:to>
    <xdr:sp macro="" textlink="">
      <xdr:nvSpPr>
        <xdr:cNvPr id="313" name="楕円 312">
          <a:extLst>
            <a:ext uri="{FF2B5EF4-FFF2-40B4-BE49-F238E27FC236}">
              <a16:creationId xmlns:a16="http://schemas.microsoft.com/office/drawing/2014/main" id="{95D38B11-1141-4A19-A5F1-18BEB4908E13}"/>
            </a:ext>
          </a:extLst>
        </xdr:cNvPr>
        <xdr:cNvSpPr/>
      </xdr:nvSpPr>
      <xdr:spPr>
        <a:xfrm>
          <a:off x="1079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134438</xdr:rowOff>
    </xdr:from>
    <xdr:to>
      <xdr:col>10</xdr:col>
      <xdr:colOff>114300</xdr:colOff>
      <xdr:row>85</xdr:row>
      <xdr:rowOff>158931</xdr:rowOff>
    </xdr:to>
    <xdr:cxnSp macro="">
      <xdr:nvCxnSpPr>
        <xdr:cNvPr id="314" name="直線コネクタ 313">
          <a:extLst>
            <a:ext uri="{FF2B5EF4-FFF2-40B4-BE49-F238E27FC236}">
              <a16:creationId xmlns:a16="http://schemas.microsoft.com/office/drawing/2014/main" id="{136AFC48-54E5-44E1-91FA-CFFA09FF280F}"/>
            </a:ext>
          </a:extLst>
        </xdr:cNvPr>
        <xdr:cNvCxnSpPr/>
      </xdr:nvCxnSpPr>
      <xdr:spPr>
        <a:xfrm>
          <a:off x="1130300" y="147076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EE327016-543F-477F-8395-B618F4A7E9EF}"/>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1512AE15-0547-4214-90D6-1ED59E10418E}"/>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138084</xdr:rowOff>
    </xdr:from>
    <xdr:ext cx="405111" cy="259045"/>
    <xdr:sp macro="" textlink="">
      <xdr:nvSpPr>
        <xdr:cNvPr id="317" name="n_3aveValue【公営住宅】&#10;有形固定資産減価償却率">
          <a:extLst>
            <a:ext uri="{FF2B5EF4-FFF2-40B4-BE49-F238E27FC236}">
              <a16:creationId xmlns:a16="http://schemas.microsoft.com/office/drawing/2014/main" id="{EBEB03D3-D7D8-4897-A8A1-A13DA23A2194}"/>
            </a:ext>
          </a:extLst>
        </xdr:cNvPr>
        <xdr:cNvSpPr txBox="1"/>
      </xdr:nvSpPr>
      <xdr:spPr>
        <a:xfrm>
          <a:off x="1816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149514</xdr:rowOff>
    </xdr:from>
    <xdr:ext cx="405111" cy="259045"/>
    <xdr:sp macro="" textlink="">
      <xdr:nvSpPr>
        <xdr:cNvPr id="318" name="n_4aveValue【公営住宅】&#10;有形固定資産減価償却率">
          <a:extLst>
            <a:ext uri="{FF2B5EF4-FFF2-40B4-BE49-F238E27FC236}">
              <a16:creationId xmlns:a16="http://schemas.microsoft.com/office/drawing/2014/main" id="{2A093266-0AF9-4FBA-A66F-38228AB7A7EB}"/>
            </a:ext>
          </a:extLst>
        </xdr:cNvPr>
        <xdr:cNvSpPr txBox="1"/>
      </xdr:nvSpPr>
      <xdr:spPr>
        <a:xfrm>
          <a:off x="927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78395</xdr:rowOff>
    </xdr:from>
    <xdr:ext cx="405111" cy="259045"/>
    <xdr:sp macro="" textlink="">
      <xdr:nvSpPr>
        <xdr:cNvPr id="319" name="n_1mainValue【公営住宅】&#10;有形固定資産減価償却率">
          <a:extLst>
            <a:ext uri="{FF2B5EF4-FFF2-40B4-BE49-F238E27FC236}">
              <a16:creationId xmlns:a16="http://schemas.microsoft.com/office/drawing/2014/main" id="{5FB76332-73E6-4ADD-8B97-0C129690AF9E}"/>
            </a:ext>
          </a:extLst>
        </xdr:cNvPr>
        <xdr:cNvSpPr txBox="1"/>
      </xdr:nvSpPr>
      <xdr:spPr>
        <a:xfrm>
          <a:off x="3582044" y="1482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53901</xdr:rowOff>
    </xdr:from>
    <xdr:ext cx="405111" cy="259045"/>
    <xdr:sp macro="" textlink="">
      <xdr:nvSpPr>
        <xdr:cNvPr id="320" name="n_2mainValue【公営住宅】&#10;有形固定資産減価償却率">
          <a:extLst>
            <a:ext uri="{FF2B5EF4-FFF2-40B4-BE49-F238E27FC236}">
              <a16:creationId xmlns:a16="http://schemas.microsoft.com/office/drawing/2014/main" id="{23449AED-7145-4DE7-90EA-73B74498C5E5}"/>
            </a:ext>
          </a:extLst>
        </xdr:cNvPr>
        <xdr:cNvSpPr txBox="1"/>
      </xdr:nvSpPr>
      <xdr:spPr>
        <a:xfrm>
          <a:off x="2705744"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29408</xdr:rowOff>
    </xdr:from>
    <xdr:ext cx="405111" cy="259045"/>
    <xdr:sp macro="" textlink="">
      <xdr:nvSpPr>
        <xdr:cNvPr id="321" name="n_3mainValue【公営住宅】&#10;有形固定資産減価償却率">
          <a:extLst>
            <a:ext uri="{FF2B5EF4-FFF2-40B4-BE49-F238E27FC236}">
              <a16:creationId xmlns:a16="http://schemas.microsoft.com/office/drawing/2014/main" id="{94974597-D657-4CE8-89A0-325E8ADDC3FE}"/>
            </a:ext>
          </a:extLst>
        </xdr:cNvPr>
        <xdr:cNvSpPr txBox="1"/>
      </xdr:nvSpPr>
      <xdr:spPr>
        <a:xfrm>
          <a:off x="18167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4915</xdr:rowOff>
    </xdr:from>
    <xdr:ext cx="405111" cy="259045"/>
    <xdr:sp macro="" textlink="">
      <xdr:nvSpPr>
        <xdr:cNvPr id="322" name="n_4mainValue【公営住宅】&#10;有形固定資産減価償却率">
          <a:extLst>
            <a:ext uri="{FF2B5EF4-FFF2-40B4-BE49-F238E27FC236}">
              <a16:creationId xmlns:a16="http://schemas.microsoft.com/office/drawing/2014/main" id="{9C416B9D-3611-45FD-AFAE-A0F0BA457819}"/>
            </a:ext>
          </a:extLst>
        </xdr:cNvPr>
        <xdr:cNvSpPr txBox="1"/>
      </xdr:nvSpPr>
      <xdr:spPr>
        <a:xfrm>
          <a:off x="927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FF91570-4537-479F-8BF0-2CBA17F6C69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AE041D66-0B80-4A68-9929-8B52D6BE154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25C8F88-A737-40CE-B019-87FF0FD8B69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0C8EF58-D508-4273-84A7-8BACE7C0BF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C5D782C-643C-45E6-A0CA-599FBE47C76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5AD36C8-1D59-48C7-833E-9C1E84D7F3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8854A179-8AEE-4C07-B1EA-60B413F43E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84A2FE9-BE99-48BB-880F-EDF0F622713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5CD92EA8-CC57-4868-AFD0-9A785D4A59E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0AF9C44-27EE-4CC5-9D73-AA81B2F4F49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D1E93634-BA50-4FA4-A082-40EEF21E7A7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D0F586C6-A0D5-42F9-9045-E9EB1FAF436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C340B83F-729F-41AB-AEAD-157A4563180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E5B6FBAD-5709-4EB1-9961-081ABFEBF3C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2363B5E-45C1-432C-B665-DF0C2BE8360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5F232A2-A94D-4AC5-B79C-24B680FCCF5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35A4846D-5D2B-4C9B-8F01-39B3288FE00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156236E4-5288-4C81-9CB4-303471849F4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5CA4FE69-5EF0-4C13-AFDD-7C7AB234249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37666A6-F2A8-4CDA-BB59-73BA3892CDD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6930829-EB81-4CC2-A66E-6D890ECBB3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25874A29-214F-47A4-9FAF-7FF6EA494E5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7C76238-B045-4EBC-964E-D5D6DA36A7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BA7CCD93-5E09-452F-ACBD-2F65382B2B04}"/>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0DC4A5E1-FD7E-4471-82DA-A7877EC7BF94}"/>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329ADDDB-3122-4508-A154-F3718C03FA43}"/>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15B96BDE-E175-4CE4-ACF4-C413FD81D194}"/>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A19E834F-DEB9-4C25-9C9F-51F755A9C97E}"/>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98FDE630-3D33-4E60-99EA-56BC8D6FD865}"/>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2C21B1B6-37C3-44DF-8163-F29EAADDDFE3}"/>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B28DB1DC-85F6-4CA2-A529-A6D21B8EA014}"/>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4" name="フローチャート: 判断 353">
          <a:extLst>
            <a:ext uri="{FF2B5EF4-FFF2-40B4-BE49-F238E27FC236}">
              <a16:creationId xmlns:a16="http://schemas.microsoft.com/office/drawing/2014/main" id="{774A0453-1851-40FA-917E-D1B6EC697A59}"/>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5" name="フローチャート: 判断 354">
          <a:extLst>
            <a:ext uri="{FF2B5EF4-FFF2-40B4-BE49-F238E27FC236}">
              <a16:creationId xmlns:a16="http://schemas.microsoft.com/office/drawing/2014/main" id="{C44CA061-C855-46A6-9D8A-A20CFFAB2447}"/>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6" name="フローチャート: 判断 355">
          <a:extLst>
            <a:ext uri="{FF2B5EF4-FFF2-40B4-BE49-F238E27FC236}">
              <a16:creationId xmlns:a16="http://schemas.microsoft.com/office/drawing/2014/main" id="{B5A05A96-1618-4144-B4A6-4F01001C95CA}"/>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987236F-D7D8-4AD1-AB84-46EE8048736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6C64DC8-8CB9-4DD0-8C21-C0871020AAC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49A4362-77AD-492B-A9FB-1F531BECD0D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FBF02E3-65B8-4775-91A5-FCE73E11D5B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57AE23C-830B-42AD-B6D6-7FCD5EF0D4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28829</xdr:rowOff>
    </xdr:from>
    <xdr:to>
      <xdr:col>55</xdr:col>
      <xdr:colOff>50800</xdr:colOff>
      <xdr:row>86</xdr:row>
      <xdr:rowOff>130429</xdr:rowOff>
    </xdr:to>
    <xdr:sp macro="" textlink="">
      <xdr:nvSpPr>
        <xdr:cNvPr id="362" name="楕円 361">
          <a:extLst>
            <a:ext uri="{FF2B5EF4-FFF2-40B4-BE49-F238E27FC236}">
              <a16:creationId xmlns:a16="http://schemas.microsoft.com/office/drawing/2014/main" id="{615409BA-6AA4-42EC-8A11-6A1F1A6C3B4E}"/>
            </a:ext>
          </a:extLst>
        </xdr:cNvPr>
        <xdr:cNvSpPr/>
      </xdr:nvSpPr>
      <xdr:spPr>
        <a:xfrm>
          <a:off x="10426700" y="1477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115206</xdr:rowOff>
    </xdr:from>
    <xdr:ext cx="469744" cy="259045"/>
    <xdr:sp macro="" textlink="">
      <xdr:nvSpPr>
        <xdr:cNvPr id="363" name="【公営住宅】&#10;一人当たり面積該当値テキスト">
          <a:extLst>
            <a:ext uri="{FF2B5EF4-FFF2-40B4-BE49-F238E27FC236}">
              <a16:creationId xmlns:a16="http://schemas.microsoft.com/office/drawing/2014/main" id="{128041FA-D43D-4BA7-9754-6520E8726816}"/>
            </a:ext>
          </a:extLst>
        </xdr:cNvPr>
        <xdr:cNvSpPr txBox="1"/>
      </xdr:nvSpPr>
      <xdr:spPr>
        <a:xfrm>
          <a:off x="10515600" y="146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28257</xdr:rowOff>
    </xdr:from>
    <xdr:to>
      <xdr:col>50</xdr:col>
      <xdr:colOff>165100</xdr:colOff>
      <xdr:row>86</xdr:row>
      <xdr:rowOff>129857</xdr:rowOff>
    </xdr:to>
    <xdr:sp macro="" textlink="">
      <xdr:nvSpPr>
        <xdr:cNvPr id="364" name="楕円 363">
          <a:extLst>
            <a:ext uri="{FF2B5EF4-FFF2-40B4-BE49-F238E27FC236}">
              <a16:creationId xmlns:a16="http://schemas.microsoft.com/office/drawing/2014/main" id="{E14C7E7F-A6A4-4C78-9AEE-26F0ECE953D1}"/>
            </a:ext>
          </a:extLst>
        </xdr:cNvPr>
        <xdr:cNvSpPr/>
      </xdr:nvSpPr>
      <xdr:spPr>
        <a:xfrm>
          <a:off x="9588500" y="147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79057</xdr:rowOff>
    </xdr:from>
    <xdr:to>
      <xdr:col>55</xdr:col>
      <xdr:colOff>0</xdr:colOff>
      <xdr:row>86</xdr:row>
      <xdr:rowOff>79629</xdr:rowOff>
    </xdr:to>
    <xdr:cxnSp macro="">
      <xdr:nvCxnSpPr>
        <xdr:cNvPr id="365" name="直線コネクタ 364">
          <a:extLst>
            <a:ext uri="{FF2B5EF4-FFF2-40B4-BE49-F238E27FC236}">
              <a16:creationId xmlns:a16="http://schemas.microsoft.com/office/drawing/2014/main" id="{4FB7C55A-CB14-43D8-9469-1C074DADAC65}"/>
            </a:ext>
          </a:extLst>
        </xdr:cNvPr>
        <xdr:cNvCxnSpPr/>
      </xdr:nvCxnSpPr>
      <xdr:spPr>
        <a:xfrm>
          <a:off x="9639300" y="1482375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30925</xdr:rowOff>
    </xdr:from>
    <xdr:to>
      <xdr:col>46</xdr:col>
      <xdr:colOff>38100</xdr:colOff>
      <xdr:row>86</xdr:row>
      <xdr:rowOff>132525</xdr:rowOff>
    </xdr:to>
    <xdr:sp macro="" textlink="">
      <xdr:nvSpPr>
        <xdr:cNvPr id="366" name="楕円 365">
          <a:extLst>
            <a:ext uri="{FF2B5EF4-FFF2-40B4-BE49-F238E27FC236}">
              <a16:creationId xmlns:a16="http://schemas.microsoft.com/office/drawing/2014/main" id="{AE5EDA3D-093E-4215-8660-E7A5A6CD207B}"/>
            </a:ext>
          </a:extLst>
        </xdr:cNvPr>
        <xdr:cNvSpPr/>
      </xdr:nvSpPr>
      <xdr:spPr>
        <a:xfrm>
          <a:off x="8699500" y="147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79057</xdr:rowOff>
    </xdr:from>
    <xdr:to>
      <xdr:col>50</xdr:col>
      <xdr:colOff>114300</xdr:colOff>
      <xdr:row>86</xdr:row>
      <xdr:rowOff>81725</xdr:rowOff>
    </xdr:to>
    <xdr:cxnSp macro="">
      <xdr:nvCxnSpPr>
        <xdr:cNvPr id="367" name="直線コネクタ 366">
          <a:extLst>
            <a:ext uri="{FF2B5EF4-FFF2-40B4-BE49-F238E27FC236}">
              <a16:creationId xmlns:a16="http://schemas.microsoft.com/office/drawing/2014/main" id="{626D8F5F-4311-4755-81B2-4300D1CD4B94}"/>
            </a:ext>
          </a:extLst>
        </xdr:cNvPr>
        <xdr:cNvCxnSpPr/>
      </xdr:nvCxnSpPr>
      <xdr:spPr>
        <a:xfrm flipV="1">
          <a:off x="8750300" y="1482375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29781</xdr:rowOff>
    </xdr:from>
    <xdr:to>
      <xdr:col>41</xdr:col>
      <xdr:colOff>101600</xdr:colOff>
      <xdr:row>86</xdr:row>
      <xdr:rowOff>131381</xdr:rowOff>
    </xdr:to>
    <xdr:sp macro="" textlink="">
      <xdr:nvSpPr>
        <xdr:cNvPr id="368" name="楕円 367">
          <a:extLst>
            <a:ext uri="{FF2B5EF4-FFF2-40B4-BE49-F238E27FC236}">
              <a16:creationId xmlns:a16="http://schemas.microsoft.com/office/drawing/2014/main" id="{61BF6935-5361-4CEC-A3CB-486F4D983ACA}"/>
            </a:ext>
          </a:extLst>
        </xdr:cNvPr>
        <xdr:cNvSpPr/>
      </xdr:nvSpPr>
      <xdr:spPr>
        <a:xfrm>
          <a:off x="7810500" y="1477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80581</xdr:rowOff>
    </xdr:from>
    <xdr:to>
      <xdr:col>45</xdr:col>
      <xdr:colOff>177800</xdr:colOff>
      <xdr:row>86</xdr:row>
      <xdr:rowOff>81725</xdr:rowOff>
    </xdr:to>
    <xdr:cxnSp macro="">
      <xdr:nvCxnSpPr>
        <xdr:cNvPr id="369" name="直線コネクタ 368">
          <a:extLst>
            <a:ext uri="{FF2B5EF4-FFF2-40B4-BE49-F238E27FC236}">
              <a16:creationId xmlns:a16="http://schemas.microsoft.com/office/drawing/2014/main" id="{FF42B101-F688-4027-B324-47637F5B27B0}"/>
            </a:ext>
          </a:extLst>
        </xdr:cNvPr>
        <xdr:cNvCxnSpPr/>
      </xdr:nvCxnSpPr>
      <xdr:spPr>
        <a:xfrm>
          <a:off x="7861300" y="1482528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29972</xdr:rowOff>
    </xdr:from>
    <xdr:to>
      <xdr:col>36</xdr:col>
      <xdr:colOff>165100</xdr:colOff>
      <xdr:row>86</xdr:row>
      <xdr:rowOff>131572</xdr:rowOff>
    </xdr:to>
    <xdr:sp macro="" textlink="">
      <xdr:nvSpPr>
        <xdr:cNvPr id="370" name="楕円 369">
          <a:extLst>
            <a:ext uri="{FF2B5EF4-FFF2-40B4-BE49-F238E27FC236}">
              <a16:creationId xmlns:a16="http://schemas.microsoft.com/office/drawing/2014/main" id="{89DE0A87-4D74-4CC3-8CAC-D94F0AFB735A}"/>
            </a:ext>
          </a:extLst>
        </xdr:cNvPr>
        <xdr:cNvSpPr/>
      </xdr:nvSpPr>
      <xdr:spPr>
        <a:xfrm>
          <a:off x="6921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80581</xdr:rowOff>
    </xdr:from>
    <xdr:to>
      <xdr:col>41</xdr:col>
      <xdr:colOff>50800</xdr:colOff>
      <xdr:row>86</xdr:row>
      <xdr:rowOff>80772</xdr:rowOff>
    </xdr:to>
    <xdr:cxnSp macro="">
      <xdr:nvCxnSpPr>
        <xdr:cNvPr id="371" name="直線コネクタ 370">
          <a:extLst>
            <a:ext uri="{FF2B5EF4-FFF2-40B4-BE49-F238E27FC236}">
              <a16:creationId xmlns:a16="http://schemas.microsoft.com/office/drawing/2014/main" id="{88E3E2F4-3DF9-4E72-900C-B3255341F1E2}"/>
            </a:ext>
          </a:extLst>
        </xdr:cNvPr>
        <xdr:cNvCxnSpPr/>
      </xdr:nvCxnSpPr>
      <xdr:spPr>
        <a:xfrm flipV="1">
          <a:off x="6972300" y="1482528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5A36D371-DACD-4D4B-8ACA-BF330301BE88}"/>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3" name="n_2aveValue【公営住宅】&#10;一人当たり面積">
          <a:extLst>
            <a:ext uri="{FF2B5EF4-FFF2-40B4-BE49-F238E27FC236}">
              <a16:creationId xmlns:a16="http://schemas.microsoft.com/office/drawing/2014/main" id="{41959366-7086-4051-BB79-0E91005ACC3F}"/>
            </a:ext>
          </a:extLst>
        </xdr:cNvPr>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4" name="n_3aveValue【公営住宅】&#10;一人当たり面積">
          <a:extLst>
            <a:ext uri="{FF2B5EF4-FFF2-40B4-BE49-F238E27FC236}">
              <a16:creationId xmlns:a16="http://schemas.microsoft.com/office/drawing/2014/main" id="{98F08879-008B-495A-A28F-51CF6922C27A}"/>
            </a:ext>
          </a:extLst>
        </xdr:cNvPr>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5" name="n_4aveValue【公営住宅】&#10;一人当たり面積">
          <a:extLst>
            <a:ext uri="{FF2B5EF4-FFF2-40B4-BE49-F238E27FC236}">
              <a16:creationId xmlns:a16="http://schemas.microsoft.com/office/drawing/2014/main" id="{521D9AEA-CFD3-4235-B052-5014630E4C08}"/>
            </a:ext>
          </a:extLst>
        </xdr:cNvPr>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120984</xdr:rowOff>
    </xdr:from>
    <xdr:ext cx="469744" cy="259045"/>
    <xdr:sp macro="" textlink="">
      <xdr:nvSpPr>
        <xdr:cNvPr id="376" name="n_1mainValue【公営住宅】&#10;一人当たり面積">
          <a:extLst>
            <a:ext uri="{FF2B5EF4-FFF2-40B4-BE49-F238E27FC236}">
              <a16:creationId xmlns:a16="http://schemas.microsoft.com/office/drawing/2014/main" id="{BAF46AD7-808C-4D8C-B020-0C9284BE8697}"/>
            </a:ext>
          </a:extLst>
        </xdr:cNvPr>
        <xdr:cNvSpPr txBox="1"/>
      </xdr:nvSpPr>
      <xdr:spPr>
        <a:xfrm>
          <a:off x="9391727" y="1486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123652</xdr:rowOff>
    </xdr:from>
    <xdr:ext cx="469744" cy="259045"/>
    <xdr:sp macro="" textlink="">
      <xdr:nvSpPr>
        <xdr:cNvPr id="377" name="n_2mainValue【公営住宅】&#10;一人当たり面積">
          <a:extLst>
            <a:ext uri="{FF2B5EF4-FFF2-40B4-BE49-F238E27FC236}">
              <a16:creationId xmlns:a16="http://schemas.microsoft.com/office/drawing/2014/main" id="{084C2A17-B700-40D7-BDA9-373DB06C4720}"/>
            </a:ext>
          </a:extLst>
        </xdr:cNvPr>
        <xdr:cNvSpPr txBox="1"/>
      </xdr:nvSpPr>
      <xdr:spPr>
        <a:xfrm>
          <a:off x="8515427" y="1486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122508</xdr:rowOff>
    </xdr:from>
    <xdr:ext cx="469744" cy="259045"/>
    <xdr:sp macro="" textlink="">
      <xdr:nvSpPr>
        <xdr:cNvPr id="378" name="n_3mainValue【公営住宅】&#10;一人当たり面積">
          <a:extLst>
            <a:ext uri="{FF2B5EF4-FFF2-40B4-BE49-F238E27FC236}">
              <a16:creationId xmlns:a16="http://schemas.microsoft.com/office/drawing/2014/main" id="{01C09020-BAEC-409C-9CAA-2CF5261EA647}"/>
            </a:ext>
          </a:extLst>
        </xdr:cNvPr>
        <xdr:cNvSpPr txBox="1"/>
      </xdr:nvSpPr>
      <xdr:spPr>
        <a:xfrm>
          <a:off x="7626427" y="1486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122699</xdr:rowOff>
    </xdr:from>
    <xdr:ext cx="469744" cy="259045"/>
    <xdr:sp macro="" textlink="">
      <xdr:nvSpPr>
        <xdr:cNvPr id="379" name="n_4mainValue【公営住宅】&#10;一人当たり面積">
          <a:extLst>
            <a:ext uri="{FF2B5EF4-FFF2-40B4-BE49-F238E27FC236}">
              <a16:creationId xmlns:a16="http://schemas.microsoft.com/office/drawing/2014/main" id="{22591E9B-A575-48FB-9E20-99DC6EEDA922}"/>
            </a:ext>
          </a:extLst>
        </xdr:cNvPr>
        <xdr:cNvSpPr txBox="1"/>
      </xdr:nvSpPr>
      <xdr:spPr>
        <a:xfrm>
          <a:off x="67374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522EEA9B-0F50-44D4-8371-D790D24179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26882D17-0D43-47FD-8D8C-AC19CEF2F13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B6FA3877-09A7-4DF2-8780-CA581E3C05E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50BF63C-3BFA-4C4D-B65E-5C081D45BC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DA3B2FE4-B49B-453F-A0F5-8B8F71DA01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2324256-3D35-4581-BC24-8B0F6DF2A7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EFB5D9A0-15FF-45E3-85C2-4F084077DE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55EE82EF-1AB6-409D-8808-CFEBB8458C9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E5251D46-58FE-4195-A9E0-D4C8BDE5A2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B88AFEEB-79DB-490A-8E7C-3C1C6C82A1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ACBDD338-67F4-47DA-93FE-6574C8EF0FC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CF17835A-A2DC-49F8-98EB-6C8B23AD54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4C894F54-0744-4D36-BF95-3E1C1650430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3CD0EC9-E711-48BF-B1E3-16E023F1942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B167BE5C-6B82-4D1D-9B31-E2AD9C18431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895930C4-42F8-497C-91C9-37CFB79ABC4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CF6B5BBB-80B0-4F1A-AE3A-4C1427060F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CBBFCFB8-6971-4836-9BB9-AC136FDEAC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2ACD38F0-72D7-4E52-AFBE-2A6E804D24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215339A4-3891-46DC-97CC-2EB46CEE31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703F934-2A45-442B-A605-1D703AD6C8C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10199869-65C9-4BB1-BF5F-060989241BB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1F0C0CAE-3DFE-49F9-BCA2-CAE82BFA1E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E581A0F9-0535-45B5-8174-F8956559678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17DC38DA-6783-452C-86E8-E065028D41A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FD55C25D-D91C-42DA-9E8A-8729BD56AA6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D48A0EA2-1B53-4165-B508-93A3FB7DE8C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AA8E01BC-3E3D-4986-9CEC-E57807EBA6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22CABF8A-BD19-42F0-A441-0BC973F1C6C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6364E0C3-AF39-4C20-8271-E46CBA4F132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378A4395-1880-4612-8DAE-CAE070CE250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E2D3BA71-D959-4DC4-9BD0-05851C22CD1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BE004B88-EF20-4B8A-96A1-1D9F4C25656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DE370968-98F2-4BDA-B0BE-5E9400D9FF9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D95C3610-0C91-43CD-990C-B219281F3CA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C0D6F830-C10E-4134-8C20-E21A08C09DC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889E9562-F291-4F68-BFB7-C856E6603BE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8F88AC3-E02F-42B6-A766-7F64B6F14E8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11B7651E-03B9-4315-B746-D782954D627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A2650676-8D74-414E-9042-72C5A7F77B1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3F576251-0861-4CB1-883D-F6C357E5B8A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2F86AD73-2BA1-48E7-867E-C1FDF432F855}"/>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E86D1C5-7435-4DB7-83A2-C025C4F3BA4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945315B9-21AD-4F33-8E80-7D3AD8E16AE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D8C13D26-3D58-4EA0-9955-681985750291}"/>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B2E61B06-EE47-4914-B1BF-6F296819F969}"/>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EC56E649-2D11-4774-83D3-755454BC0512}"/>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D1F09EE6-91D3-47AA-99FB-AF2F3A3C4EAF}"/>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09DE4DDB-F408-4398-8CB5-E4668A6CC5C7}"/>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9" name="フローチャート: 判断 428">
          <a:extLst>
            <a:ext uri="{FF2B5EF4-FFF2-40B4-BE49-F238E27FC236}">
              <a16:creationId xmlns:a16="http://schemas.microsoft.com/office/drawing/2014/main" id="{83D8D77E-FC95-4F0D-969E-18B5FC28E0DE}"/>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0" name="フローチャート: 判断 429">
          <a:extLst>
            <a:ext uri="{FF2B5EF4-FFF2-40B4-BE49-F238E27FC236}">
              <a16:creationId xmlns:a16="http://schemas.microsoft.com/office/drawing/2014/main" id="{96DC202D-6D3F-4E4A-9C08-FDDF45B219E8}"/>
            </a:ext>
          </a:extLst>
        </xdr:cNvPr>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31" name="フローチャート: 判断 430">
          <a:extLst>
            <a:ext uri="{FF2B5EF4-FFF2-40B4-BE49-F238E27FC236}">
              <a16:creationId xmlns:a16="http://schemas.microsoft.com/office/drawing/2014/main" id="{F53EF96B-FA4E-4473-AF08-A5704668B436}"/>
            </a:ext>
          </a:extLst>
        </xdr:cNvPr>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953AA11-83C3-4180-8C46-9A71A44194C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BFEB438-9662-4006-9417-39BA5F00A25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485A340-3E73-4F53-9874-0AE57679E37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75A8ABF-FB72-4857-B545-BE05FB2B81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2D467C4-1A7A-44E5-AED7-C68F34AACF1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149497</xdr:rowOff>
    </xdr:from>
    <xdr:to>
      <xdr:col>85</xdr:col>
      <xdr:colOff>177800</xdr:colOff>
      <xdr:row>39</xdr:row>
      <xdr:rowOff>79647</xdr:rowOff>
    </xdr:to>
    <xdr:sp macro="" textlink="">
      <xdr:nvSpPr>
        <xdr:cNvPr id="437" name="楕円 436">
          <a:extLst>
            <a:ext uri="{FF2B5EF4-FFF2-40B4-BE49-F238E27FC236}">
              <a16:creationId xmlns:a16="http://schemas.microsoft.com/office/drawing/2014/main" id="{BD07FE45-342B-4EBE-A26E-26F253AF1979}"/>
            </a:ext>
          </a:extLst>
        </xdr:cNvPr>
        <xdr:cNvSpPr/>
      </xdr:nvSpPr>
      <xdr:spPr>
        <a:xfrm>
          <a:off x="16268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127924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34DCAB13-5345-4930-BB6C-5D62BFABB230}"/>
            </a:ext>
          </a:extLst>
        </xdr:cNvPr>
        <xdr:cNvSpPr txBox="1"/>
      </xdr:nvSpPr>
      <xdr:spPr>
        <a:xfrm>
          <a:off x="1635760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439" name="楕円 438">
          <a:extLst>
            <a:ext uri="{FF2B5EF4-FFF2-40B4-BE49-F238E27FC236}">
              <a16:creationId xmlns:a16="http://schemas.microsoft.com/office/drawing/2014/main" id="{C550B1BA-8D46-4939-B257-1B88C35BAB5C}"/>
            </a:ext>
          </a:extLst>
        </xdr:cNvPr>
        <xdr:cNvSpPr/>
      </xdr:nvSpPr>
      <xdr:spPr>
        <a:xfrm>
          <a:off x="15430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28847</xdr:rowOff>
    </xdr:to>
    <xdr:cxnSp macro="">
      <xdr:nvCxnSpPr>
        <xdr:cNvPr id="440" name="直線コネクタ 439">
          <a:extLst>
            <a:ext uri="{FF2B5EF4-FFF2-40B4-BE49-F238E27FC236}">
              <a16:creationId xmlns:a16="http://schemas.microsoft.com/office/drawing/2014/main" id="{C29D22AE-1148-4A01-ABC8-07A3AC29453C}"/>
            </a:ext>
          </a:extLst>
        </xdr:cNvPr>
        <xdr:cNvCxnSpPr/>
      </xdr:nvCxnSpPr>
      <xdr:spPr>
        <a:xfrm>
          <a:off x="15481300" y="667620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125004</xdr:rowOff>
    </xdr:from>
    <xdr:to>
      <xdr:col>76</xdr:col>
      <xdr:colOff>165100</xdr:colOff>
      <xdr:row>39</xdr:row>
      <xdr:rowOff>55154</xdr:rowOff>
    </xdr:to>
    <xdr:sp macro="" textlink="">
      <xdr:nvSpPr>
        <xdr:cNvPr id="441" name="楕円 440">
          <a:extLst>
            <a:ext uri="{FF2B5EF4-FFF2-40B4-BE49-F238E27FC236}">
              <a16:creationId xmlns:a16="http://schemas.microsoft.com/office/drawing/2014/main" id="{05C0515D-69C8-4518-9CD3-780F6EA609BA}"/>
            </a:ext>
          </a:extLst>
        </xdr:cNvPr>
        <xdr:cNvSpPr/>
      </xdr:nvSpPr>
      <xdr:spPr>
        <a:xfrm>
          <a:off x="14541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161109</xdr:rowOff>
    </xdr:from>
    <xdr:to>
      <xdr:col>81</xdr:col>
      <xdr:colOff>50800</xdr:colOff>
      <xdr:row>39</xdr:row>
      <xdr:rowOff>4354</xdr:rowOff>
    </xdr:to>
    <xdr:cxnSp macro="">
      <xdr:nvCxnSpPr>
        <xdr:cNvPr id="442" name="直線コネクタ 441">
          <a:extLst>
            <a:ext uri="{FF2B5EF4-FFF2-40B4-BE49-F238E27FC236}">
              <a16:creationId xmlns:a16="http://schemas.microsoft.com/office/drawing/2014/main" id="{6BCAF143-FA3E-411E-B2A4-C17D2FABE4F6}"/>
            </a:ext>
          </a:extLst>
        </xdr:cNvPr>
        <xdr:cNvCxnSpPr/>
      </xdr:nvCxnSpPr>
      <xdr:spPr>
        <a:xfrm flipV="1">
          <a:off x="14592300" y="667620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90715</xdr:rowOff>
    </xdr:from>
    <xdr:to>
      <xdr:col>72</xdr:col>
      <xdr:colOff>38100</xdr:colOff>
      <xdr:row>39</xdr:row>
      <xdr:rowOff>20865</xdr:rowOff>
    </xdr:to>
    <xdr:sp macro="" textlink="">
      <xdr:nvSpPr>
        <xdr:cNvPr id="443" name="楕円 442">
          <a:extLst>
            <a:ext uri="{FF2B5EF4-FFF2-40B4-BE49-F238E27FC236}">
              <a16:creationId xmlns:a16="http://schemas.microsoft.com/office/drawing/2014/main" id="{C979510C-9DAF-4C2B-8F1D-2FE98211CE23}"/>
            </a:ext>
          </a:extLst>
        </xdr:cNvPr>
        <xdr:cNvSpPr/>
      </xdr:nvSpPr>
      <xdr:spPr>
        <a:xfrm>
          <a:off x="13652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141515</xdr:rowOff>
    </xdr:from>
    <xdr:to>
      <xdr:col>76</xdr:col>
      <xdr:colOff>114300</xdr:colOff>
      <xdr:row>39</xdr:row>
      <xdr:rowOff>4354</xdr:rowOff>
    </xdr:to>
    <xdr:cxnSp macro="">
      <xdr:nvCxnSpPr>
        <xdr:cNvPr id="444" name="直線コネクタ 443">
          <a:extLst>
            <a:ext uri="{FF2B5EF4-FFF2-40B4-BE49-F238E27FC236}">
              <a16:creationId xmlns:a16="http://schemas.microsoft.com/office/drawing/2014/main" id="{43B7DFB9-58B8-4E19-B155-F494EFBEA722}"/>
            </a:ext>
          </a:extLst>
        </xdr:cNvPr>
        <xdr:cNvCxnSpPr/>
      </xdr:nvCxnSpPr>
      <xdr:spPr>
        <a:xfrm>
          <a:off x="13703300" y="66566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53159</xdr:rowOff>
    </xdr:from>
    <xdr:to>
      <xdr:col>67</xdr:col>
      <xdr:colOff>101600</xdr:colOff>
      <xdr:row>38</xdr:row>
      <xdr:rowOff>154759</xdr:rowOff>
    </xdr:to>
    <xdr:sp macro="" textlink="">
      <xdr:nvSpPr>
        <xdr:cNvPr id="445" name="楕円 444">
          <a:extLst>
            <a:ext uri="{FF2B5EF4-FFF2-40B4-BE49-F238E27FC236}">
              <a16:creationId xmlns:a16="http://schemas.microsoft.com/office/drawing/2014/main" id="{2D898982-73CE-46E6-9AA3-B04B0C0A93A3}"/>
            </a:ext>
          </a:extLst>
        </xdr:cNvPr>
        <xdr:cNvSpPr/>
      </xdr:nvSpPr>
      <xdr:spPr>
        <a:xfrm>
          <a:off x="12763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103959</xdr:rowOff>
    </xdr:from>
    <xdr:to>
      <xdr:col>71</xdr:col>
      <xdr:colOff>177800</xdr:colOff>
      <xdr:row>38</xdr:row>
      <xdr:rowOff>141515</xdr:rowOff>
    </xdr:to>
    <xdr:cxnSp macro="">
      <xdr:nvCxnSpPr>
        <xdr:cNvPr id="446" name="直線コネクタ 445">
          <a:extLst>
            <a:ext uri="{FF2B5EF4-FFF2-40B4-BE49-F238E27FC236}">
              <a16:creationId xmlns:a16="http://schemas.microsoft.com/office/drawing/2014/main" id="{676FC710-BC8B-4FB8-B8AD-734F2760012F}"/>
            </a:ext>
          </a:extLst>
        </xdr:cNvPr>
        <xdr:cNvCxnSpPr/>
      </xdr:nvCxnSpPr>
      <xdr:spPr>
        <a:xfrm>
          <a:off x="12814300" y="661905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A365B7C5-459B-48F9-9ED2-0FB5DD69C4C8}"/>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A0F58188-6411-4355-A95E-BD1606861081}"/>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F4FC586-5D7F-43F2-9101-F1A21B765380}"/>
            </a:ext>
          </a:extLst>
        </xdr:cNvPr>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1BC16A51-A800-4E73-89B2-3359E60EA137}"/>
            </a:ext>
          </a:extLst>
        </xdr:cNvPr>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31586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6E8C70E8-B4D6-4602-9946-0531FEF416EF}"/>
            </a:ext>
          </a:extLst>
        </xdr:cNvPr>
        <xdr:cNvSpPr txBox="1"/>
      </xdr:nvSpPr>
      <xdr:spPr>
        <a:xfrm>
          <a:off x="15266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46281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CB0DF373-CDD9-47FD-AA0A-FFEC582F340E}"/>
            </a:ext>
          </a:extLst>
        </xdr:cNvPr>
        <xdr:cNvSpPr txBox="1"/>
      </xdr:nvSpPr>
      <xdr:spPr>
        <a:xfrm>
          <a:off x="14389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E8234F29-18E4-45F4-B1CE-00847D88DDFA}"/>
            </a:ext>
          </a:extLst>
        </xdr:cNvPr>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145886</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16EA1577-5915-45E2-A43F-CB582E4C1D57}"/>
            </a:ext>
          </a:extLst>
        </xdr:cNvPr>
        <xdr:cNvSpPr txBox="1"/>
      </xdr:nvSpPr>
      <xdr:spPr>
        <a:xfrm>
          <a:off x="12611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828D275B-E4B5-45E5-B49F-CC2911E66E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C0E5775-81C4-422A-BE9D-F013D11D99D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EB7EDF0-6DF6-41E8-A7BE-530A03089FE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E3FC49F-7C71-46AF-97A3-5866F559FD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577680E-F658-479F-AB81-6BEE6E66576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4545807F-D84B-49D3-9104-34A9B0B3900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210ACFBE-4509-4C5E-8589-6066201C461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721DFB36-58C7-454D-B391-53FA1B469CA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F3C426EF-C6FF-4BC6-AACA-D6B944D025C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9AF7EAD-5E86-46BD-B17B-150675F8F5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139F952B-5FDC-4D9D-9F42-339BE560023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F07BA4BB-83C3-4AA5-B60A-809FC654582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60A29F43-5105-49E4-841D-9EC459B692B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FDF1B0F9-ECD5-429E-AD18-88025285232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DEC1A484-2FB6-41D9-BB21-93283DCAA4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4DE9398F-7ED0-4780-AA77-DA408704AC5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2354B038-D414-4BD6-BC93-0373CCA33D6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676BD304-3A60-4D41-8152-23047AAF7B4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A568ED22-A6C4-4926-8384-F91AF04BE79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7125F2FA-26C3-4840-B9FD-3FD072BA0CC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8853B33B-0162-45F7-AE2F-00A76418E1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560118A4-167A-4642-89BD-0FEAE5AEDCB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C09DBE23-DEDD-4060-9AE0-A519CB5FD4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911C6FF4-D9AC-43A4-8C44-423614423F81}"/>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6B437004-CC4A-4068-8195-620EDC94B1C7}"/>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8C71178A-FA23-43E1-A4F9-543AF84A902B}"/>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3FEA4108-5B6C-4C7C-837F-2C26E010B688}"/>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70A4002F-041E-4A9E-825C-D9FD085E0694}"/>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1731B010-0FEE-4BE7-9CCF-024C8F43DF5C}"/>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0863E2DB-04EB-42B2-998D-F4E5AB440BC1}"/>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22CEEC32-E7A6-4A60-925D-5672C844F0B8}"/>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6" name="フローチャート: 判断 485">
          <a:extLst>
            <a:ext uri="{FF2B5EF4-FFF2-40B4-BE49-F238E27FC236}">
              <a16:creationId xmlns:a16="http://schemas.microsoft.com/office/drawing/2014/main" id="{C32F7A06-4D94-4A63-8B54-88BA0EE40849}"/>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7" name="フローチャート: 判断 486">
          <a:extLst>
            <a:ext uri="{FF2B5EF4-FFF2-40B4-BE49-F238E27FC236}">
              <a16:creationId xmlns:a16="http://schemas.microsoft.com/office/drawing/2014/main" id="{9245AFB1-8117-4AA0-A728-D85A321A0D8E}"/>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8" name="フローチャート: 判断 487">
          <a:extLst>
            <a:ext uri="{FF2B5EF4-FFF2-40B4-BE49-F238E27FC236}">
              <a16:creationId xmlns:a16="http://schemas.microsoft.com/office/drawing/2014/main" id="{F2841D04-E2D7-4EB4-AE55-8837FA414040}"/>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4D1D092-7F2C-40FF-90E7-0507BA5E040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F770A5B-B1AF-4EAB-867C-FFEF263AD07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93CF717-60E9-4BAD-BFD3-AE21E59DFE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C5936E8-C26D-4F50-8C22-4F1734BE853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4FEE1F2C-BA01-4752-9DCE-4FD740185CA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102870</xdr:rowOff>
    </xdr:from>
    <xdr:to>
      <xdr:col>116</xdr:col>
      <xdr:colOff>114300</xdr:colOff>
      <xdr:row>41</xdr:row>
      <xdr:rowOff>33020</xdr:rowOff>
    </xdr:to>
    <xdr:sp macro="" textlink="">
      <xdr:nvSpPr>
        <xdr:cNvPr id="494" name="楕円 493">
          <a:extLst>
            <a:ext uri="{FF2B5EF4-FFF2-40B4-BE49-F238E27FC236}">
              <a16:creationId xmlns:a16="http://schemas.microsoft.com/office/drawing/2014/main" id="{D64824B9-0079-431D-A1A3-74C497E57EB2}"/>
            </a:ext>
          </a:extLst>
        </xdr:cNvPr>
        <xdr:cNvSpPr/>
      </xdr:nvSpPr>
      <xdr:spPr>
        <a:xfrm>
          <a:off x="221107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81297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B735282F-7504-4494-B83E-987A7DC4CBBA}"/>
            </a:ext>
          </a:extLst>
        </xdr:cNvPr>
        <xdr:cNvSpPr txBox="1"/>
      </xdr:nvSpPr>
      <xdr:spPr>
        <a:xfrm>
          <a:off x="22199600"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107950</xdr:rowOff>
    </xdr:from>
    <xdr:to>
      <xdr:col>112</xdr:col>
      <xdr:colOff>38100</xdr:colOff>
      <xdr:row>41</xdr:row>
      <xdr:rowOff>38100</xdr:rowOff>
    </xdr:to>
    <xdr:sp macro="" textlink="">
      <xdr:nvSpPr>
        <xdr:cNvPr id="496" name="楕円 495">
          <a:extLst>
            <a:ext uri="{FF2B5EF4-FFF2-40B4-BE49-F238E27FC236}">
              <a16:creationId xmlns:a16="http://schemas.microsoft.com/office/drawing/2014/main" id="{CEBAF97A-BF6E-412C-93A0-AAF4D8989877}"/>
            </a:ext>
          </a:extLst>
        </xdr:cNvPr>
        <xdr:cNvSpPr/>
      </xdr:nvSpPr>
      <xdr:spPr>
        <a:xfrm>
          <a:off x="21272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153670</xdr:rowOff>
    </xdr:from>
    <xdr:to>
      <xdr:col>116</xdr:col>
      <xdr:colOff>63500</xdr:colOff>
      <xdr:row>40</xdr:row>
      <xdr:rowOff>158750</xdr:rowOff>
    </xdr:to>
    <xdr:cxnSp macro="">
      <xdr:nvCxnSpPr>
        <xdr:cNvPr id="497" name="直線コネクタ 496">
          <a:extLst>
            <a:ext uri="{FF2B5EF4-FFF2-40B4-BE49-F238E27FC236}">
              <a16:creationId xmlns:a16="http://schemas.microsoft.com/office/drawing/2014/main" id="{3DF790F8-A96C-406A-A29F-46FA89AD1D28}"/>
            </a:ext>
          </a:extLst>
        </xdr:cNvPr>
        <xdr:cNvCxnSpPr/>
      </xdr:nvCxnSpPr>
      <xdr:spPr>
        <a:xfrm flipV="1">
          <a:off x="21323300" y="70116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111760</xdr:rowOff>
    </xdr:from>
    <xdr:to>
      <xdr:col>107</xdr:col>
      <xdr:colOff>101600</xdr:colOff>
      <xdr:row>41</xdr:row>
      <xdr:rowOff>41910</xdr:rowOff>
    </xdr:to>
    <xdr:sp macro="" textlink="">
      <xdr:nvSpPr>
        <xdr:cNvPr id="498" name="楕円 497">
          <a:extLst>
            <a:ext uri="{FF2B5EF4-FFF2-40B4-BE49-F238E27FC236}">
              <a16:creationId xmlns:a16="http://schemas.microsoft.com/office/drawing/2014/main" id="{BF2AAECC-4527-42D7-8B10-1E222F0BC92B}"/>
            </a:ext>
          </a:extLst>
        </xdr:cNvPr>
        <xdr:cNvSpPr/>
      </xdr:nvSpPr>
      <xdr:spPr>
        <a:xfrm>
          <a:off x="20383500" y="69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158750</xdr:rowOff>
    </xdr:from>
    <xdr:to>
      <xdr:col>111</xdr:col>
      <xdr:colOff>177800</xdr:colOff>
      <xdr:row>40</xdr:row>
      <xdr:rowOff>162560</xdr:rowOff>
    </xdr:to>
    <xdr:cxnSp macro="">
      <xdr:nvCxnSpPr>
        <xdr:cNvPr id="499" name="直線コネクタ 498">
          <a:extLst>
            <a:ext uri="{FF2B5EF4-FFF2-40B4-BE49-F238E27FC236}">
              <a16:creationId xmlns:a16="http://schemas.microsoft.com/office/drawing/2014/main" id="{86349789-8314-41E0-B3B9-FA2E1712BA90}"/>
            </a:ext>
          </a:extLst>
        </xdr:cNvPr>
        <xdr:cNvCxnSpPr/>
      </xdr:nvCxnSpPr>
      <xdr:spPr>
        <a:xfrm flipV="1">
          <a:off x="20434300" y="7016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116840</xdr:rowOff>
    </xdr:from>
    <xdr:to>
      <xdr:col>102</xdr:col>
      <xdr:colOff>165100</xdr:colOff>
      <xdr:row>41</xdr:row>
      <xdr:rowOff>46990</xdr:rowOff>
    </xdr:to>
    <xdr:sp macro="" textlink="">
      <xdr:nvSpPr>
        <xdr:cNvPr id="500" name="楕円 499">
          <a:extLst>
            <a:ext uri="{FF2B5EF4-FFF2-40B4-BE49-F238E27FC236}">
              <a16:creationId xmlns:a16="http://schemas.microsoft.com/office/drawing/2014/main" id="{FDE1099A-C7FD-4321-AB45-4F12C2183CA9}"/>
            </a:ext>
          </a:extLst>
        </xdr:cNvPr>
        <xdr:cNvSpPr/>
      </xdr:nvSpPr>
      <xdr:spPr>
        <a:xfrm>
          <a:off x="19494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162560</xdr:rowOff>
    </xdr:from>
    <xdr:to>
      <xdr:col>107</xdr:col>
      <xdr:colOff>50800</xdr:colOff>
      <xdr:row>40</xdr:row>
      <xdr:rowOff>167640</xdr:rowOff>
    </xdr:to>
    <xdr:cxnSp macro="">
      <xdr:nvCxnSpPr>
        <xdr:cNvPr id="501" name="直線コネクタ 500">
          <a:extLst>
            <a:ext uri="{FF2B5EF4-FFF2-40B4-BE49-F238E27FC236}">
              <a16:creationId xmlns:a16="http://schemas.microsoft.com/office/drawing/2014/main" id="{236F2F46-D47D-4FA8-944D-209F24037090}"/>
            </a:ext>
          </a:extLst>
        </xdr:cNvPr>
        <xdr:cNvCxnSpPr/>
      </xdr:nvCxnSpPr>
      <xdr:spPr>
        <a:xfrm flipV="1">
          <a:off x="19545300" y="70205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121920</xdr:rowOff>
    </xdr:from>
    <xdr:to>
      <xdr:col>98</xdr:col>
      <xdr:colOff>38100</xdr:colOff>
      <xdr:row>41</xdr:row>
      <xdr:rowOff>52070</xdr:rowOff>
    </xdr:to>
    <xdr:sp macro="" textlink="">
      <xdr:nvSpPr>
        <xdr:cNvPr id="502" name="楕円 501">
          <a:extLst>
            <a:ext uri="{FF2B5EF4-FFF2-40B4-BE49-F238E27FC236}">
              <a16:creationId xmlns:a16="http://schemas.microsoft.com/office/drawing/2014/main" id="{03739D4F-3630-4B53-87C3-A152FF24CD6C}"/>
            </a:ext>
          </a:extLst>
        </xdr:cNvPr>
        <xdr:cNvSpPr/>
      </xdr:nvSpPr>
      <xdr:spPr>
        <a:xfrm>
          <a:off x="186055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167640</xdr:rowOff>
    </xdr:from>
    <xdr:to>
      <xdr:col>102</xdr:col>
      <xdr:colOff>114300</xdr:colOff>
      <xdr:row>41</xdr:row>
      <xdr:rowOff>1270</xdr:rowOff>
    </xdr:to>
    <xdr:cxnSp macro="">
      <xdr:nvCxnSpPr>
        <xdr:cNvPr id="503" name="直線コネクタ 502">
          <a:extLst>
            <a:ext uri="{FF2B5EF4-FFF2-40B4-BE49-F238E27FC236}">
              <a16:creationId xmlns:a16="http://schemas.microsoft.com/office/drawing/2014/main" id="{8977C1E7-D94B-456E-BCD5-B25B91329B3C}"/>
            </a:ext>
          </a:extLst>
        </xdr:cNvPr>
        <xdr:cNvCxnSpPr/>
      </xdr:nvCxnSpPr>
      <xdr:spPr>
        <a:xfrm flipV="1">
          <a:off x="18656300" y="70256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18146D97-02B2-4785-9E96-2F9BAD1377A0}"/>
            </a:ext>
          </a:extLst>
        </xdr:cNvPr>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68DF9328-64C5-4C65-98D8-2C0A2B7795A4}"/>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E2AED1DB-883A-4548-8780-35862AA424CE}"/>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F241EE7D-E223-4536-AFAA-0AAFE55BEE7D}"/>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29227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B68F7BCF-8338-4986-B2B2-E076E7CC1329}"/>
            </a:ext>
          </a:extLst>
        </xdr:cNvPr>
        <xdr:cNvSpPr txBox="1"/>
      </xdr:nvSpPr>
      <xdr:spPr>
        <a:xfrm>
          <a:off x="21075727" y="70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33037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5D2D4216-0A82-48FF-8713-1A22A24E5BA9}"/>
            </a:ext>
          </a:extLst>
        </xdr:cNvPr>
        <xdr:cNvSpPr txBox="1"/>
      </xdr:nvSpPr>
      <xdr:spPr>
        <a:xfrm>
          <a:off x="20199427" y="706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38117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388219B0-FEA2-4934-8C96-F886689DC041}"/>
            </a:ext>
          </a:extLst>
        </xdr:cNvPr>
        <xdr:cNvSpPr txBox="1"/>
      </xdr:nvSpPr>
      <xdr:spPr>
        <a:xfrm>
          <a:off x="19310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43197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F04F40D8-55E7-40DF-8107-DC0E7A7A135D}"/>
            </a:ext>
          </a:extLst>
        </xdr:cNvPr>
        <xdr:cNvSpPr txBox="1"/>
      </xdr:nvSpPr>
      <xdr:spPr>
        <a:xfrm>
          <a:off x="18421427" y="70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377C9FF9-68E5-4E4E-8462-F413927E15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9FBECB94-A7B2-41D2-9A81-CDEFBF8CB68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CAC0E88E-D9EE-4A99-9209-F38BE0FA581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1BCBE49A-B5F6-48B7-99BD-4263C189C96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513F6274-4555-4934-9260-36EA62991AD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DFCD8B26-58ED-4CD4-9F0E-279FC55CF1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3F1BD2EE-F0CC-45EE-BAE8-CD1B8FD7A8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8DFE1E1A-CFA2-4570-A546-44BEBD966A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26C06AA-ABC7-460F-AEC2-323F01AC3BA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E6C62B6E-77AF-4AE8-9CA6-5C081844AE5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2AF6ED2F-83A9-4014-9DDC-243B8D5C091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70958D38-6462-4F3E-931A-9E33850DABB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27D97CC7-1C71-4539-A089-952512232F1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4814E686-F9BC-451A-8CEE-F6A7AFE92C5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1A001FD7-999A-49CF-BC03-979851192F7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BB916490-27EF-4A43-8953-73EEFC58C65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996D637A-B93F-4A06-BA55-10B5A32CCD0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BCC21D15-672A-4A2D-BFAD-17E7F668CC2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13AD43E7-B1F5-43B4-BC05-DA038E3D065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53402011-2F5F-4B99-AD4F-09C05E6CCAD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C69E6BE9-6D1F-4D83-8286-C916B2E4025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1BBBA3CF-71FF-4651-A0F1-3356DDB5A2D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a:extLst>
            <a:ext uri="{FF2B5EF4-FFF2-40B4-BE49-F238E27FC236}">
              <a16:creationId xmlns:a16="http://schemas.microsoft.com/office/drawing/2014/main" id="{FE0FF4F0-619B-4790-B775-30870BE827F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F1F806AA-3168-4B6A-8908-33BF34CD576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3CC6A487-2760-4767-AA28-FB94551392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102870</xdr:rowOff>
    </xdr:from>
    <xdr:to>
      <xdr:col>85</xdr:col>
      <xdr:colOff>126364</xdr:colOff>
      <xdr:row>64</xdr:row>
      <xdr:rowOff>55517</xdr:rowOff>
    </xdr:to>
    <xdr:cxnSp macro="">
      <xdr:nvCxnSpPr>
        <xdr:cNvPr id="537" name="直線コネクタ 536">
          <a:extLst>
            <a:ext uri="{FF2B5EF4-FFF2-40B4-BE49-F238E27FC236}">
              <a16:creationId xmlns:a16="http://schemas.microsoft.com/office/drawing/2014/main" id="{7F139226-334F-4D83-8F9D-4C287FCE7F5F}"/>
            </a:ext>
          </a:extLst>
        </xdr:cNvPr>
        <xdr:cNvCxnSpPr/>
      </xdr:nvCxnSpPr>
      <xdr:spPr>
        <a:xfrm flipV="1">
          <a:off x="16318864" y="9704070"/>
          <a:ext cx="0" cy="1324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B60DA464-4CD5-4975-B661-1242C84B2B28}"/>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39" name="直線コネクタ 538">
          <a:extLst>
            <a:ext uri="{FF2B5EF4-FFF2-40B4-BE49-F238E27FC236}">
              <a16:creationId xmlns:a16="http://schemas.microsoft.com/office/drawing/2014/main" id="{51B10D26-DF90-46C0-B124-65CA2A4DEF16}"/>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49547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A0E6062A-DCD4-4A7D-92B1-C32C541EF658}"/>
            </a:ext>
          </a:extLst>
        </xdr:cNvPr>
        <xdr:cNvSpPr txBox="1"/>
      </xdr:nvSpPr>
      <xdr:spPr>
        <a:xfrm>
          <a:off x="16357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102870</xdr:rowOff>
    </xdr:from>
    <xdr:to>
      <xdr:col>86</xdr:col>
      <xdr:colOff>25400</xdr:colOff>
      <xdr:row>56</xdr:row>
      <xdr:rowOff>102870</xdr:rowOff>
    </xdr:to>
    <xdr:cxnSp macro="">
      <xdr:nvCxnSpPr>
        <xdr:cNvPr id="541" name="直線コネクタ 540">
          <a:extLst>
            <a:ext uri="{FF2B5EF4-FFF2-40B4-BE49-F238E27FC236}">
              <a16:creationId xmlns:a16="http://schemas.microsoft.com/office/drawing/2014/main" id="{730ED472-CF76-47F3-B110-8A455CCDE377}"/>
            </a:ext>
          </a:extLst>
        </xdr:cNvPr>
        <xdr:cNvCxnSpPr/>
      </xdr:nvCxnSpPr>
      <xdr:spPr>
        <a:xfrm>
          <a:off x="16230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117039</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FD9A9560-924C-46FB-8DE5-441ABEEA4225}"/>
            </a:ext>
          </a:extLst>
        </xdr:cNvPr>
        <xdr:cNvSpPr txBox="1"/>
      </xdr:nvSpPr>
      <xdr:spPr>
        <a:xfrm>
          <a:off x="16357600" y="1040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138612</xdr:rowOff>
    </xdr:from>
    <xdr:to>
      <xdr:col>85</xdr:col>
      <xdr:colOff>177800</xdr:colOff>
      <xdr:row>61</xdr:row>
      <xdr:rowOff>68762</xdr:rowOff>
    </xdr:to>
    <xdr:sp macro="" textlink="">
      <xdr:nvSpPr>
        <xdr:cNvPr id="543" name="フローチャート: 判断 542">
          <a:extLst>
            <a:ext uri="{FF2B5EF4-FFF2-40B4-BE49-F238E27FC236}">
              <a16:creationId xmlns:a16="http://schemas.microsoft.com/office/drawing/2014/main" id="{A55D7D66-819A-4305-84D8-6EB6517FED8E}"/>
            </a:ext>
          </a:extLst>
        </xdr:cNvPr>
        <xdr:cNvSpPr/>
      </xdr:nvSpPr>
      <xdr:spPr>
        <a:xfrm>
          <a:off x="162687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128815</xdr:rowOff>
    </xdr:from>
    <xdr:to>
      <xdr:col>81</xdr:col>
      <xdr:colOff>101600</xdr:colOff>
      <xdr:row>61</xdr:row>
      <xdr:rowOff>58965</xdr:rowOff>
    </xdr:to>
    <xdr:sp macro="" textlink="">
      <xdr:nvSpPr>
        <xdr:cNvPr id="544" name="フローチャート: 判断 543">
          <a:extLst>
            <a:ext uri="{FF2B5EF4-FFF2-40B4-BE49-F238E27FC236}">
              <a16:creationId xmlns:a16="http://schemas.microsoft.com/office/drawing/2014/main" id="{BD0ABE19-2C38-4BEE-8DDD-0755C8BAEEC5}"/>
            </a:ext>
          </a:extLst>
        </xdr:cNvPr>
        <xdr:cNvSpPr/>
      </xdr:nvSpPr>
      <xdr:spPr>
        <a:xfrm>
          <a:off x="15430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110853</xdr:rowOff>
    </xdr:from>
    <xdr:to>
      <xdr:col>76</xdr:col>
      <xdr:colOff>165100</xdr:colOff>
      <xdr:row>61</xdr:row>
      <xdr:rowOff>41003</xdr:rowOff>
    </xdr:to>
    <xdr:sp macro="" textlink="">
      <xdr:nvSpPr>
        <xdr:cNvPr id="545" name="フローチャート: 判断 544">
          <a:extLst>
            <a:ext uri="{FF2B5EF4-FFF2-40B4-BE49-F238E27FC236}">
              <a16:creationId xmlns:a16="http://schemas.microsoft.com/office/drawing/2014/main" id="{419615A4-F046-42F0-8487-A3640A2B7D12}"/>
            </a:ext>
          </a:extLst>
        </xdr:cNvPr>
        <xdr:cNvSpPr/>
      </xdr:nvSpPr>
      <xdr:spPr>
        <a:xfrm>
          <a:off x="14541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46" name="フローチャート: 判断 545">
          <a:extLst>
            <a:ext uri="{FF2B5EF4-FFF2-40B4-BE49-F238E27FC236}">
              <a16:creationId xmlns:a16="http://schemas.microsoft.com/office/drawing/2014/main" id="{43C5D9CE-CED7-4A20-AD49-C37ADB52C893}"/>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112485</xdr:rowOff>
    </xdr:from>
    <xdr:to>
      <xdr:col>67</xdr:col>
      <xdr:colOff>101600</xdr:colOff>
      <xdr:row>61</xdr:row>
      <xdr:rowOff>42635</xdr:rowOff>
    </xdr:to>
    <xdr:sp macro="" textlink="">
      <xdr:nvSpPr>
        <xdr:cNvPr id="547" name="フローチャート: 判断 546">
          <a:extLst>
            <a:ext uri="{FF2B5EF4-FFF2-40B4-BE49-F238E27FC236}">
              <a16:creationId xmlns:a16="http://schemas.microsoft.com/office/drawing/2014/main" id="{79CAE8BC-8F0E-48F6-B402-657DDEBF38AF}"/>
            </a:ext>
          </a:extLst>
        </xdr:cNvPr>
        <xdr:cNvSpPr/>
      </xdr:nvSpPr>
      <xdr:spPr>
        <a:xfrm>
          <a:off x="1276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D2AB0BB-E48A-4A83-828A-E7F25F97F0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E5B2CF4-ECC8-40B4-869F-7F0F4E6EC5C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FE1DB1C-2486-4051-864D-62C282F5742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EFFCA70-F11A-43C4-B25E-1E32BC58985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4215888A-6547-40FE-B039-3C7F605C156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123916</xdr:rowOff>
    </xdr:from>
    <xdr:to>
      <xdr:col>85</xdr:col>
      <xdr:colOff>177800</xdr:colOff>
      <xdr:row>57</xdr:row>
      <xdr:rowOff>54066</xdr:rowOff>
    </xdr:to>
    <xdr:sp macro="" textlink="">
      <xdr:nvSpPr>
        <xdr:cNvPr id="553" name="楕円 552">
          <a:extLst>
            <a:ext uri="{FF2B5EF4-FFF2-40B4-BE49-F238E27FC236}">
              <a16:creationId xmlns:a16="http://schemas.microsoft.com/office/drawing/2014/main" id="{9B8FC440-9924-4663-9D57-8926E288DD8F}"/>
            </a:ext>
          </a:extLst>
        </xdr:cNvPr>
        <xdr:cNvSpPr/>
      </xdr:nvSpPr>
      <xdr:spPr>
        <a:xfrm>
          <a:off x="162687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38843</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D0C9BE84-96EF-4938-9577-93D08BABB7BD}"/>
            </a:ext>
          </a:extLst>
        </xdr:cNvPr>
        <xdr:cNvSpPr txBox="1"/>
      </xdr:nvSpPr>
      <xdr:spPr>
        <a:xfrm>
          <a:off x="16357600" y="9640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74930</xdr:rowOff>
    </xdr:from>
    <xdr:to>
      <xdr:col>81</xdr:col>
      <xdr:colOff>101600</xdr:colOff>
      <xdr:row>57</xdr:row>
      <xdr:rowOff>5080</xdr:rowOff>
    </xdr:to>
    <xdr:sp macro="" textlink="">
      <xdr:nvSpPr>
        <xdr:cNvPr id="555" name="楕円 554">
          <a:extLst>
            <a:ext uri="{FF2B5EF4-FFF2-40B4-BE49-F238E27FC236}">
              <a16:creationId xmlns:a16="http://schemas.microsoft.com/office/drawing/2014/main" id="{4D0967E2-D8CB-46F7-800F-2D19A4D3B405}"/>
            </a:ext>
          </a:extLst>
        </xdr:cNvPr>
        <xdr:cNvSpPr/>
      </xdr:nvSpPr>
      <xdr:spPr>
        <a:xfrm>
          <a:off x="15430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125730</xdr:rowOff>
    </xdr:from>
    <xdr:to>
      <xdr:col>85</xdr:col>
      <xdr:colOff>127000</xdr:colOff>
      <xdr:row>57</xdr:row>
      <xdr:rowOff>3266</xdr:rowOff>
    </xdr:to>
    <xdr:cxnSp macro="">
      <xdr:nvCxnSpPr>
        <xdr:cNvPr id="556" name="直線コネクタ 555">
          <a:extLst>
            <a:ext uri="{FF2B5EF4-FFF2-40B4-BE49-F238E27FC236}">
              <a16:creationId xmlns:a16="http://schemas.microsoft.com/office/drawing/2014/main" id="{4A1A5923-9F9C-4016-A198-F32AE2A11CC2}"/>
            </a:ext>
          </a:extLst>
        </xdr:cNvPr>
        <xdr:cNvCxnSpPr/>
      </xdr:nvCxnSpPr>
      <xdr:spPr>
        <a:xfrm>
          <a:off x="15481300" y="972693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27577</xdr:rowOff>
    </xdr:from>
    <xdr:to>
      <xdr:col>76</xdr:col>
      <xdr:colOff>165100</xdr:colOff>
      <xdr:row>56</xdr:row>
      <xdr:rowOff>129177</xdr:rowOff>
    </xdr:to>
    <xdr:sp macro="" textlink="">
      <xdr:nvSpPr>
        <xdr:cNvPr id="557" name="楕円 556">
          <a:extLst>
            <a:ext uri="{FF2B5EF4-FFF2-40B4-BE49-F238E27FC236}">
              <a16:creationId xmlns:a16="http://schemas.microsoft.com/office/drawing/2014/main" id="{ACD5B13F-8159-4641-A6C4-18C35330535F}"/>
            </a:ext>
          </a:extLst>
        </xdr:cNvPr>
        <xdr:cNvSpPr/>
      </xdr:nvSpPr>
      <xdr:spPr>
        <a:xfrm>
          <a:off x="145415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78377</xdr:rowOff>
    </xdr:from>
    <xdr:to>
      <xdr:col>81</xdr:col>
      <xdr:colOff>50800</xdr:colOff>
      <xdr:row>56</xdr:row>
      <xdr:rowOff>125730</xdr:rowOff>
    </xdr:to>
    <xdr:cxnSp macro="">
      <xdr:nvCxnSpPr>
        <xdr:cNvPr id="558" name="直線コネクタ 557">
          <a:extLst>
            <a:ext uri="{FF2B5EF4-FFF2-40B4-BE49-F238E27FC236}">
              <a16:creationId xmlns:a16="http://schemas.microsoft.com/office/drawing/2014/main" id="{D9A82BE0-54F0-4CF0-8F5B-27E72098D7B9}"/>
            </a:ext>
          </a:extLst>
        </xdr:cNvPr>
        <xdr:cNvCxnSpPr/>
      </xdr:nvCxnSpPr>
      <xdr:spPr>
        <a:xfrm>
          <a:off x="14592300" y="967957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151674</xdr:rowOff>
    </xdr:from>
    <xdr:to>
      <xdr:col>72</xdr:col>
      <xdr:colOff>38100</xdr:colOff>
      <xdr:row>56</xdr:row>
      <xdr:rowOff>81824</xdr:rowOff>
    </xdr:to>
    <xdr:sp macro="" textlink="">
      <xdr:nvSpPr>
        <xdr:cNvPr id="559" name="楕円 558">
          <a:extLst>
            <a:ext uri="{FF2B5EF4-FFF2-40B4-BE49-F238E27FC236}">
              <a16:creationId xmlns:a16="http://schemas.microsoft.com/office/drawing/2014/main" id="{9CE5F161-F978-40EE-B063-882465004C32}"/>
            </a:ext>
          </a:extLst>
        </xdr:cNvPr>
        <xdr:cNvSpPr/>
      </xdr:nvSpPr>
      <xdr:spPr>
        <a:xfrm>
          <a:off x="13652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31024</xdr:rowOff>
    </xdr:from>
    <xdr:to>
      <xdr:col>76</xdr:col>
      <xdr:colOff>114300</xdr:colOff>
      <xdr:row>56</xdr:row>
      <xdr:rowOff>78377</xdr:rowOff>
    </xdr:to>
    <xdr:cxnSp macro="">
      <xdr:nvCxnSpPr>
        <xdr:cNvPr id="560" name="直線コネクタ 559">
          <a:extLst>
            <a:ext uri="{FF2B5EF4-FFF2-40B4-BE49-F238E27FC236}">
              <a16:creationId xmlns:a16="http://schemas.microsoft.com/office/drawing/2014/main" id="{CD66B0D4-04B7-4FCD-94A5-6A3307140145}"/>
            </a:ext>
          </a:extLst>
        </xdr:cNvPr>
        <xdr:cNvCxnSpPr/>
      </xdr:nvCxnSpPr>
      <xdr:spPr>
        <a:xfrm>
          <a:off x="13703300" y="963222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104322</xdr:rowOff>
    </xdr:from>
    <xdr:to>
      <xdr:col>67</xdr:col>
      <xdr:colOff>101600</xdr:colOff>
      <xdr:row>56</xdr:row>
      <xdr:rowOff>34472</xdr:rowOff>
    </xdr:to>
    <xdr:sp macro="" textlink="">
      <xdr:nvSpPr>
        <xdr:cNvPr id="561" name="楕円 560">
          <a:extLst>
            <a:ext uri="{FF2B5EF4-FFF2-40B4-BE49-F238E27FC236}">
              <a16:creationId xmlns:a16="http://schemas.microsoft.com/office/drawing/2014/main" id="{17A8A344-17C7-4A58-AA62-C287C3FC1107}"/>
            </a:ext>
          </a:extLst>
        </xdr:cNvPr>
        <xdr:cNvSpPr/>
      </xdr:nvSpPr>
      <xdr:spPr>
        <a:xfrm>
          <a:off x="12763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155122</xdr:rowOff>
    </xdr:from>
    <xdr:to>
      <xdr:col>71</xdr:col>
      <xdr:colOff>177800</xdr:colOff>
      <xdr:row>56</xdr:row>
      <xdr:rowOff>31024</xdr:rowOff>
    </xdr:to>
    <xdr:cxnSp macro="">
      <xdr:nvCxnSpPr>
        <xdr:cNvPr id="562" name="直線コネクタ 561">
          <a:extLst>
            <a:ext uri="{FF2B5EF4-FFF2-40B4-BE49-F238E27FC236}">
              <a16:creationId xmlns:a16="http://schemas.microsoft.com/office/drawing/2014/main" id="{D33E3F53-A0F7-4708-9157-7959AD18B183}"/>
            </a:ext>
          </a:extLst>
        </xdr:cNvPr>
        <xdr:cNvCxnSpPr/>
      </xdr:nvCxnSpPr>
      <xdr:spPr>
        <a:xfrm>
          <a:off x="12814300" y="958487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50092</xdr:rowOff>
    </xdr:from>
    <xdr:ext cx="405111" cy="259045"/>
    <xdr:sp macro="" textlink="">
      <xdr:nvSpPr>
        <xdr:cNvPr id="563" name="n_1aveValue【学校施設】&#10;有形固定資産減価償却率">
          <a:extLst>
            <a:ext uri="{FF2B5EF4-FFF2-40B4-BE49-F238E27FC236}">
              <a16:creationId xmlns:a16="http://schemas.microsoft.com/office/drawing/2014/main" id="{A95C975C-A8A3-4CE0-90B8-8E5C843DC67C}"/>
            </a:ext>
          </a:extLst>
        </xdr:cNvPr>
        <xdr:cNvSpPr txBox="1"/>
      </xdr:nvSpPr>
      <xdr:spPr>
        <a:xfrm>
          <a:off x="15266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32130</xdr:rowOff>
    </xdr:from>
    <xdr:ext cx="405111" cy="259045"/>
    <xdr:sp macro="" textlink="">
      <xdr:nvSpPr>
        <xdr:cNvPr id="564" name="n_2aveValue【学校施設】&#10;有形固定資産減価償却率">
          <a:extLst>
            <a:ext uri="{FF2B5EF4-FFF2-40B4-BE49-F238E27FC236}">
              <a16:creationId xmlns:a16="http://schemas.microsoft.com/office/drawing/2014/main" id="{55B52F87-4A08-4013-8D2F-E8277BA5AD34}"/>
            </a:ext>
          </a:extLst>
        </xdr:cNvPr>
        <xdr:cNvSpPr txBox="1"/>
      </xdr:nvSpPr>
      <xdr:spPr>
        <a:xfrm>
          <a:off x="14389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65" name="n_3aveValue【学校施設】&#10;有形固定資産減価償却率">
          <a:extLst>
            <a:ext uri="{FF2B5EF4-FFF2-40B4-BE49-F238E27FC236}">
              <a16:creationId xmlns:a16="http://schemas.microsoft.com/office/drawing/2014/main" id="{893B5442-4D63-42E7-B92C-0FDBF74162F6}"/>
            </a:ext>
          </a:extLst>
        </xdr:cNvPr>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33762</xdr:rowOff>
    </xdr:from>
    <xdr:ext cx="405111" cy="259045"/>
    <xdr:sp macro="" textlink="">
      <xdr:nvSpPr>
        <xdr:cNvPr id="566" name="n_4aveValue【学校施設】&#10;有形固定資産減価償却率">
          <a:extLst>
            <a:ext uri="{FF2B5EF4-FFF2-40B4-BE49-F238E27FC236}">
              <a16:creationId xmlns:a16="http://schemas.microsoft.com/office/drawing/2014/main" id="{D9B28BAD-BA98-4668-9118-D8109475763F}"/>
            </a:ext>
          </a:extLst>
        </xdr:cNvPr>
        <xdr:cNvSpPr txBox="1"/>
      </xdr:nvSpPr>
      <xdr:spPr>
        <a:xfrm>
          <a:off x="12611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21607</xdr:rowOff>
    </xdr:from>
    <xdr:ext cx="405111" cy="259045"/>
    <xdr:sp macro="" textlink="">
      <xdr:nvSpPr>
        <xdr:cNvPr id="567" name="n_1mainValue【学校施設】&#10;有形固定資産減価償却率">
          <a:extLst>
            <a:ext uri="{FF2B5EF4-FFF2-40B4-BE49-F238E27FC236}">
              <a16:creationId xmlns:a16="http://schemas.microsoft.com/office/drawing/2014/main" id="{CFACB90D-1971-45A2-A4D6-D68CEC37AA99}"/>
            </a:ext>
          </a:extLst>
        </xdr:cNvPr>
        <xdr:cNvSpPr txBox="1"/>
      </xdr:nvSpPr>
      <xdr:spPr>
        <a:xfrm>
          <a:off x="15266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145704</xdr:rowOff>
    </xdr:from>
    <xdr:ext cx="405111" cy="259045"/>
    <xdr:sp macro="" textlink="">
      <xdr:nvSpPr>
        <xdr:cNvPr id="568" name="n_2mainValue【学校施設】&#10;有形固定資産減価償却率">
          <a:extLst>
            <a:ext uri="{FF2B5EF4-FFF2-40B4-BE49-F238E27FC236}">
              <a16:creationId xmlns:a16="http://schemas.microsoft.com/office/drawing/2014/main" id="{D12831E4-46C8-4DDF-A47D-0666F1AE42FC}"/>
            </a:ext>
          </a:extLst>
        </xdr:cNvPr>
        <xdr:cNvSpPr txBox="1"/>
      </xdr:nvSpPr>
      <xdr:spPr>
        <a:xfrm>
          <a:off x="14389744" y="940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98351</xdr:rowOff>
    </xdr:from>
    <xdr:ext cx="340478" cy="259045"/>
    <xdr:sp macro="" textlink="">
      <xdr:nvSpPr>
        <xdr:cNvPr id="569" name="n_3mainValue【学校施設】&#10;有形固定資産減価償却率">
          <a:extLst>
            <a:ext uri="{FF2B5EF4-FFF2-40B4-BE49-F238E27FC236}">
              <a16:creationId xmlns:a16="http://schemas.microsoft.com/office/drawing/2014/main" id="{74694658-6FDD-4C1E-9C6A-DB54F39BC971}"/>
            </a:ext>
          </a:extLst>
        </xdr:cNvPr>
        <xdr:cNvSpPr txBox="1"/>
      </xdr:nvSpPr>
      <xdr:spPr>
        <a:xfrm>
          <a:off x="13533061" y="935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50999</xdr:rowOff>
    </xdr:from>
    <xdr:ext cx="340478" cy="259045"/>
    <xdr:sp macro="" textlink="">
      <xdr:nvSpPr>
        <xdr:cNvPr id="570" name="n_4mainValue【学校施設】&#10;有形固定資産減価償却率">
          <a:extLst>
            <a:ext uri="{FF2B5EF4-FFF2-40B4-BE49-F238E27FC236}">
              <a16:creationId xmlns:a16="http://schemas.microsoft.com/office/drawing/2014/main" id="{4CC31DE7-5205-4982-B808-C2CE4FCC2630}"/>
            </a:ext>
          </a:extLst>
        </xdr:cNvPr>
        <xdr:cNvSpPr txBox="1"/>
      </xdr:nvSpPr>
      <xdr:spPr>
        <a:xfrm>
          <a:off x="12644061" y="930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AEA7CDE0-32A6-4D8B-9F40-C307FD6CD42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20BB716D-4A76-4D89-BCAB-711111062C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9AEF0445-1D95-499E-822D-72B94A2896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79AFFD72-8E7B-462B-A586-C6C45367B6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36075D6D-7DEB-465A-A95E-BB28FAC403D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DC18A8B6-2324-4D1A-8A78-55EF97AA36F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A97D28F3-F7CE-4F5B-9430-2E055BF240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19E3C29-389D-45FE-AC54-D73E9019EDC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29670F7F-4B91-43AF-8E06-9596372470A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57804B54-FE8A-4D89-B7FD-C0F9826B20E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1" name="テキスト ボックス 580">
          <a:extLst>
            <a:ext uri="{FF2B5EF4-FFF2-40B4-BE49-F238E27FC236}">
              <a16:creationId xmlns:a16="http://schemas.microsoft.com/office/drawing/2014/main" id="{C5E7CE0D-F3C9-4570-B4E5-1EAA8F08014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2" name="直線コネクタ 581">
          <a:extLst>
            <a:ext uri="{FF2B5EF4-FFF2-40B4-BE49-F238E27FC236}">
              <a16:creationId xmlns:a16="http://schemas.microsoft.com/office/drawing/2014/main" id="{4E10C3CB-7332-4B45-9836-59BF70B2D98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3" name="テキスト ボックス 582">
          <a:extLst>
            <a:ext uri="{FF2B5EF4-FFF2-40B4-BE49-F238E27FC236}">
              <a16:creationId xmlns:a16="http://schemas.microsoft.com/office/drawing/2014/main" id="{76E948A9-4EEC-4207-A631-E0D75B6D1BD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4" name="直線コネクタ 583">
          <a:extLst>
            <a:ext uri="{FF2B5EF4-FFF2-40B4-BE49-F238E27FC236}">
              <a16:creationId xmlns:a16="http://schemas.microsoft.com/office/drawing/2014/main" id="{85979255-BC27-4590-AABB-780D2CF51B3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5" name="テキスト ボックス 584">
          <a:extLst>
            <a:ext uri="{FF2B5EF4-FFF2-40B4-BE49-F238E27FC236}">
              <a16:creationId xmlns:a16="http://schemas.microsoft.com/office/drawing/2014/main" id="{D002B223-A355-4AFD-9842-2334BCAC46C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6" name="直線コネクタ 585">
          <a:extLst>
            <a:ext uri="{FF2B5EF4-FFF2-40B4-BE49-F238E27FC236}">
              <a16:creationId xmlns:a16="http://schemas.microsoft.com/office/drawing/2014/main" id="{3AF80895-DC6B-44A0-9B3C-2A2153AAE12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7" name="テキスト ボックス 586">
          <a:extLst>
            <a:ext uri="{FF2B5EF4-FFF2-40B4-BE49-F238E27FC236}">
              <a16:creationId xmlns:a16="http://schemas.microsoft.com/office/drawing/2014/main" id="{399B1341-A0D4-42C0-8A49-C78D725072D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8" name="直線コネクタ 587">
          <a:extLst>
            <a:ext uri="{FF2B5EF4-FFF2-40B4-BE49-F238E27FC236}">
              <a16:creationId xmlns:a16="http://schemas.microsoft.com/office/drawing/2014/main" id="{AEEDC405-F4CC-4E1D-AC14-C8A6532AB43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9" name="テキスト ボックス 588">
          <a:extLst>
            <a:ext uri="{FF2B5EF4-FFF2-40B4-BE49-F238E27FC236}">
              <a16:creationId xmlns:a16="http://schemas.microsoft.com/office/drawing/2014/main" id="{C119DF7A-007B-4545-9006-622809500A6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0" name="直線コネクタ 589">
          <a:extLst>
            <a:ext uri="{FF2B5EF4-FFF2-40B4-BE49-F238E27FC236}">
              <a16:creationId xmlns:a16="http://schemas.microsoft.com/office/drawing/2014/main" id="{7B44DEBF-B1A5-4D53-B5D9-F850BE1660D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1" name="テキスト ボックス 590">
          <a:extLst>
            <a:ext uri="{FF2B5EF4-FFF2-40B4-BE49-F238E27FC236}">
              <a16:creationId xmlns:a16="http://schemas.microsoft.com/office/drawing/2014/main" id="{C26E4F46-1E7F-4AA9-83FF-50D0E31DE0C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2" name="直線コネクタ 591">
          <a:extLst>
            <a:ext uri="{FF2B5EF4-FFF2-40B4-BE49-F238E27FC236}">
              <a16:creationId xmlns:a16="http://schemas.microsoft.com/office/drawing/2014/main" id="{26322DAE-26CD-4E22-B916-D65F5584BCE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3" name="テキスト ボックス 592">
          <a:extLst>
            <a:ext uri="{FF2B5EF4-FFF2-40B4-BE49-F238E27FC236}">
              <a16:creationId xmlns:a16="http://schemas.microsoft.com/office/drawing/2014/main" id="{996D0B8D-DA02-4ECB-B96F-912FC161986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C8317B24-C3A5-43B3-90DE-D1A4448469A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7BF3673B-3701-45FD-AB67-7C34E6C90ED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a:extLst>
            <a:ext uri="{FF2B5EF4-FFF2-40B4-BE49-F238E27FC236}">
              <a16:creationId xmlns:a16="http://schemas.microsoft.com/office/drawing/2014/main" id="{F053A5CE-52AD-43E3-8302-6E41561A11D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7" name="直線コネクタ 596">
          <a:extLst>
            <a:ext uri="{FF2B5EF4-FFF2-40B4-BE49-F238E27FC236}">
              <a16:creationId xmlns:a16="http://schemas.microsoft.com/office/drawing/2014/main" id="{84766529-3E88-44C9-84FE-4089B7B8F3EC}"/>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8" name="【学校施設】&#10;一人当たり面積最小値テキスト">
          <a:extLst>
            <a:ext uri="{FF2B5EF4-FFF2-40B4-BE49-F238E27FC236}">
              <a16:creationId xmlns:a16="http://schemas.microsoft.com/office/drawing/2014/main" id="{2E6B1E39-C38D-49D7-A62E-B09135595D5B}"/>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9" name="直線コネクタ 598">
          <a:extLst>
            <a:ext uri="{FF2B5EF4-FFF2-40B4-BE49-F238E27FC236}">
              <a16:creationId xmlns:a16="http://schemas.microsoft.com/office/drawing/2014/main" id="{F0E395C2-ED40-466B-B9A7-80727C18D26A}"/>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600" name="【学校施設】&#10;一人当たり面積最大値テキスト">
          <a:extLst>
            <a:ext uri="{FF2B5EF4-FFF2-40B4-BE49-F238E27FC236}">
              <a16:creationId xmlns:a16="http://schemas.microsoft.com/office/drawing/2014/main" id="{889C2B61-F5E2-4BE7-9F88-88A9E018730A}"/>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1" name="直線コネクタ 600">
          <a:extLst>
            <a:ext uri="{FF2B5EF4-FFF2-40B4-BE49-F238E27FC236}">
              <a16:creationId xmlns:a16="http://schemas.microsoft.com/office/drawing/2014/main" id="{ABBDE7BC-B7EE-4F49-A0AE-E325CA648551}"/>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2" name="【学校施設】&#10;一人当たり面積平均値テキスト">
          <a:extLst>
            <a:ext uri="{FF2B5EF4-FFF2-40B4-BE49-F238E27FC236}">
              <a16:creationId xmlns:a16="http://schemas.microsoft.com/office/drawing/2014/main" id="{FFD74B01-E383-4056-9E4C-AB6138D3FEA2}"/>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3" name="フローチャート: 判断 602">
          <a:extLst>
            <a:ext uri="{FF2B5EF4-FFF2-40B4-BE49-F238E27FC236}">
              <a16:creationId xmlns:a16="http://schemas.microsoft.com/office/drawing/2014/main" id="{CCDD2B86-3C34-4698-9B88-AFB6025B08AA}"/>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4" name="フローチャート: 判断 603">
          <a:extLst>
            <a:ext uri="{FF2B5EF4-FFF2-40B4-BE49-F238E27FC236}">
              <a16:creationId xmlns:a16="http://schemas.microsoft.com/office/drawing/2014/main" id="{6576502A-B646-4D4D-9F36-E6026F7C3A7B}"/>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05" name="フローチャート: 判断 604">
          <a:extLst>
            <a:ext uri="{FF2B5EF4-FFF2-40B4-BE49-F238E27FC236}">
              <a16:creationId xmlns:a16="http://schemas.microsoft.com/office/drawing/2014/main" id="{F0F8B3CD-C5B6-4E83-855B-CFD3CDB9CBF0}"/>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129794</xdr:rowOff>
    </xdr:from>
    <xdr:to>
      <xdr:col>102</xdr:col>
      <xdr:colOff>165100</xdr:colOff>
      <xdr:row>63</xdr:row>
      <xdr:rowOff>59944</xdr:rowOff>
    </xdr:to>
    <xdr:sp macro="" textlink="">
      <xdr:nvSpPr>
        <xdr:cNvPr id="606" name="フローチャート: 判断 605">
          <a:extLst>
            <a:ext uri="{FF2B5EF4-FFF2-40B4-BE49-F238E27FC236}">
              <a16:creationId xmlns:a16="http://schemas.microsoft.com/office/drawing/2014/main" id="{73F5346F-1D98-45A6-A246-B07C0A7FBF62}"/>
            </a:ext>
          </a:extLst>
        </xdr:cNvPr>
        <xdr:cNvSpPr/>
      </xdr:nvSpPr>
      <xdr:spPr>
        <a:xfrm>
          <a:off x="19494500" y="1075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136326</xdr:rowOff>
    </xdr:from>
    <xdr:to>
      <xdr:col>98</xdr:col>
      <xdr:colOff>38100</xdr:colOff>
      <xdr:row>63</xdr:row>
      <xdr:rowOff>66476</xdr:rowOff>
    </xdr:to>
    <xdr:sp macro="" textlink="">
      <xdr:nvSpPr>
        <xdr:cNvPr id="607" name="フローチャート: 判断 606">
          <a:extLst>
            <a:ext uri="{FF2B5EF4-FFF2-40B4-BE49-F238E27FC236}">
              <a16:creationId xmlns:a16="http://schemas.microsoft.com/office/drawing/2014/main" id="{FB3E2764-1983-42E8-ABF6-196283869ABD}"/>
            </a:ext>
          </a:extLst>
        </xdr:cNvPr>
        <xdr:cNvSpPr/>
      </xdr:nvSpPr>
      <xdr:spPr>
        <a:xfrm>
          <a:off x="18605500" y="1076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5966848-3A87-408B-872D-224C545098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61B7F43-B913-4D3E-BC0C-4C08AEA7779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FFD7961D-C94A-480B-9A16-0A0128B151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2CF262AC-88B5-465E-ADAD-62A76A1261C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14424692-D883-4015-AACF-F8B39597351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133060</xdr:rowOff>
    </xdr:from>
    <xdr:to>
      <xdr:col>116</xdr:col>
      <xdr:colOff>114300</xdr:colOff>
      <xdr:row>64</xdr:row>
      <xdr:rowOff>63210</xdr:rowOff>
    </xdr:to>
    <xdr:sp macro="" textlink="">
      <xdr:nvSpPr>
        <xdr:cNvPr id="613" name="楕円 612">
          <a:extLst>
            <a:ext uri="{FF2B5EF4-FFF2-40B4-BE49-F238E27FC236}">
              <a16:creationId xmlns:a16="http://schemas.microsoft.com/office/drawing/2014/main" id="{83FEFB90-23C6-4133-9A23-39D88CA9E9E0}"/>
            </a:ext>
          </a:extLst>
        </xdr:cNvPr>
        <xdr:cNvSpPr/>
      </xdr:nvSpPr>
      <xdr:spPr>
        <a:xfrm>
          <a:off x="22110700" y="109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111487</xdr:rowOff>
    </xdr:from>
    <xdr:ext cx="469744" cy="259045"/>
    <xdr:sp macro="" textlink="">
      <xdr:nvSpPr>
        <xdr:cNvPr id="614" name="【学校施設】&#10;一人当たり面積該当値テキスト">
          <a:extLst>
            <a:ext uri="{FF2B5EF4-FFF2-40B4-BE49-F238E27FC236}">
              <a16:creationId xmlns:a16="http://schemas.microsoft.com/office/drawing/2014/main" id="{10BE8913-BDC4-4B5C-A47D-EE9437432B0D}"/>
            </a:ext>
          </a:extLst>
        </xdr:cNvPr>
        <xdr:cNvSpPr txBox="1"/>
      </xdr:nvSpPr>
      <xdr:spPr>
        <a:xfrm>
          <a:off x="22199600" y="1091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143184</xdr:rowOff>
    </xdr:from>
    <xdr:to>
      <xdr:col>112</xdr:col>
      <xdr:colOff>38100</xdr:colOff>
      <xdr:row>64</xdr:row>
      <xdr:rowOff>73334</xdr:rowOff>
    </xdr:to>
    <xdr:sp macro="" textlink="">
      <xdr:nvSpPr>
        <xdr:cNvPr id="615" name="楕円 614">
          <a:extLst>
            <a:ext uri="{FF2B5EF4-FFF2-40B4-BE49-F238E27FC236}">
              <a16:creationId xmlns:a16="http://schemas.microsoft.com/office/drawing/2014/main" id="{F3973648-84FD-4A0A-B2BA-9E65316833A6}"/>
            </a:ext>
          </a:extLst>
        </xdr:cNvPr>
        <xdr:cNvSpPr/>
      </xdr:nvSpPr>
      <xdr:spPr>
        <a:xfrm>
          <a:off x="21272500" y="109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12410</xdr:rowOff>
    </xdr:from>
    <xdr:to>
      <xdr:col>116</xdr:col>
      <xdr:colOff>63500</xdr:colOff>
      <xdr:row>64</xdr:row>
      <xdr:rowOff>22534</xdr:rowOff>
    </xdr:to>
    <xdr:cxnSp macro="">
      <xdr:nvCxnSpPr>
        <xdr:cNvPr id="616" name="直線コネクタ 615">
          <a:extLst>
            <a:ext uri="{FF2B5EF4-FFF2-40B4-BE49-F238E27FC236}">
              <a16:creationId xmlns:a16="http://schemas.microsoft.com/office/drawing/2014/main" id="{FB42843C-798D-4D8E-A0D7-498B496ADE56}"/>
            </a:ext>
          </a:extLst>
        </xdr:cNvPr>
        <xdr:cNvCxnSpPr/>
      </xdr:nvCxnSpPr>
      <xdr:spPr>
        <a:xfrm flipV="1">
          <a:off x="21323300" y="10985210"/>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150695</xdr:rowOff>
    </xdr:from>
    <xdr:to>
      <xdr:col>107</xdr:col>
      <xdr:colOff>101600</xdr:colOff>
      <xdr:row>64</xdr:row>
      <xdr:rowOff>80845</xdr:rowOff>
    </xdr:to>
    <xdr:sp macro="" textlink="">
      <xdr:nvSpPr>
        <xdr:cNvPr id="617" name="楕円 616">
          <a:extLst>
            <a:ext uri="{FF2B5EF4-FFF2-40B4-BE49-F238E27FC236}">
              <a16:creationId xmlns:a16="http://schemas.microsoft.com/office/drawing/2014/main" id="{B0EAFCEF-6341-4D3B-A8BC-9C9B80D2C7F4}"/>
            </a:ext>
          </a:extLst>
        </xdr:cNvPr>
        <xdr:cNvSpPr/>
      </xdr:nvSpPr>
      <xdr:spPr>
        <a:xfrm>
          <a:off x="20383500" y="109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22534</xdr:rowOff>
    </xdr:from>
    <xdr:to>
      <xdr:col>111</xdr:col>
      <xdr:colOff>177800</xdr:colOff>
      <xdr:row>64</xdr:row>
      <xdr:rowOff>30045</xdr:rowOff>
    </xdr:to>
    <xdr:cxnSp macro="">
      <xdr:nvCxnSpPr>
        <xdr:cNvPr id="618" name="直線コネクタ 617">
          <a:extLst>
            <a:ext uri="{FF2B5EF4-FFF2-40B4-BE49-F238E27FC236}">
              <a16:creationId xmlns:a16="http://schemas.microsoft.com/office/drawing/2014/main" id="{AD77E493-5C1D-451B-9C2B-D78FE35E7DA7}"/>
            </a:ext>
          </a:extLst>
        </xdr:cNvPr>
        <xdr:cNvCxnSpPr/>
      </xdr:nvCxnSpPr>
      <xdr:spPr>
        <a:xfrm flipV="1">
          <a:off x="20434300" y="10995334"/>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160492</xdr:rowOff>
    </xdr:from>
    <xdr:to>
      <xdr:col>102</xdr:col>
      <xdr:colOff>165100</xdr:colOff>
      <xdr:row>64</xdr:row>
      <xdr:rowOff>90642</xdr:rowOff>
    </xdr:to>
    <xdr:sp macro="" textlink="">
      <xdr:nvSpPr>
        <xdr:cNvPr id="619" name="楕円 618">
          <a:extLst>
            <a:ext uri="{FF2B5EF4-FFF2-40B4-BE49-F238E27FC236}">
              <a16:creationId xmlns:a16="http://schemas.microsoft.com/office/drawing/2014/main" id="{5F7A89F5-8E0B-419E-84B1-75170EEA27BE}"/>
            </a:ext>
          </a:extLst>
        </xdr:cNvPr>
        <xdr:cNvSpPr/>
      </xdr:nvSpPr>
      <xdr:spPr>
        <a:xfrm>
          <a:off x="19494500" y="109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30045</xdr:rowOff>
    </xdr:from>
    <xdr:to>
      <xdr:col>107</xdr:col>
      <xdr:colOff>50800</xdr:colOff>
      <xdr:row>64</xdr:row>
      <xdr:rowOff>39842</xdr:rowOff>
    </xdr:to>
    <xdr:cxnSp macro="">
      <xdr:nvCxnSpPr>
        <xdr:cNvPr id="620" name="直線コネクタ 619">
          <a:extLst>
            <a:ext uri="{FF2B5EF4-FFF2-40B4-BE49-F238E27FC236}">
              <a16:creationId xmlns:a16="http://schemas.microsoft.com/office/drawing/2014/main" id="{FE37BF0F-8025-4772-A6C2-B998579636FA}"/>
            </a:ext>
          </a:extLst>
        </xdr:cNvPr>
        <xdr:cNvCxnSpPr/>
      </xdr:nvCxnSpPr>
      <xdr:spPr>
        <a:xfrm flipV="1">
          <a:off x="19545300" y="1100284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xdr:rowOff>
    </xdr:from>
    <xdr:to>
      <xdr:col>98</xdr:col>
      <xdr:colOff>38100</xdr:colOff>
      <xdr:row>64</xdr:row>
      <xdr:rowOff>101745</xdr:rowOff>
    </xdr:to>
    <xdr:sp macro="" textlink="">
      <xdr:nvSpPr>
        <xdr:cNvPr id="621" name="楕円 620">
          <a:extLst>
            <a:ext uri="{FF2B5EF4-FFF2-40B4-BE49-F238E27FC236}">
              <a16:creationId xmlns:a16="http://schemas.microsoft.com/office/drawing/2014/main" id="{19D1D3E1-6414-4E0A-90BA-634E7A0EDDF6}"/>
            </a:ext>
          </a:extLst>
        </xdr:cNvPr>
        <xdr:cNvSpPr/>
      </xdr:nvSpPr>
      <xdr:spPr>
        <a:xfrm>
          <a:off x="18605500" y="109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39842</xdr:rowOff>
    </xdr:from>
    <xdr:to>
      <xdr:col>102</xdr:col>
      <xdr:colOff>114300</xdr:colOff>
      <xdr:row>64</xdr:row>
      <xdr:rowOff>50945</xdr:rowOff>
    </xdr:to>
    <xdr:cxnSp macro="">
      <xdr:nvCxnSpPr>
        <xdr:cNvPr id="622" name="直線コネクタ 621">
          <a:extLst>
            <a:ext uri="{FF2B5EF4-FFF2-40B4-BE49-F238E27FC236}">
              <a16:creationId xmlns:a16="http://schemas.microsoft.com/office/drawing/2014/main" id="{9BD50CFB-E67E-47AF-9397-CB191967B009}"/>
            </a:ext>
          </a:extLst>
        </xdr:cNvPr>
        <xdr:cNvCxnSpPr/>
      </xdr:nvCxnSpPr>
      <xdr:spPr>
        <a:xfrm flipV="1">
          <a:off x="18656300" y="11012642"/>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3" name="n_1aveValue【学校施設】&#10;一人当たり面積">
          <a:extLst>
            <a:ext uri="{FF2B5EF4-FFF2-40B4-BE49-F238E27FC236}">
              <a16:creationId xmlns:a16="http://schemas.microsoft.com/office/drawing/2014/main" id="{4ED3A354-8ADF-414F-8DFB-5CC31BF7ADA2}"/>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624" name="n_2aveValue【学校施設】&#10;一人当たり面積">
          <a:extLst>
            <a:ext uri="{FF2B5EF4-FFF2-40B4-BE49-F238E27FC236}">
              <a16:creationId xmlns:a16="http://schemas.microsoft.com/office/drawing/2014/main" id="{97DDF0C9-15CC-4490-9C79-5B67AEE049FC}"/>
            </a:ext>
          </a:extLst>
        </xdr:cNvPr>
        <xdr:cNvSpPr txBox="1"/>
      </xdr:nvSpPr>
      <xdr:spPr>
        <a:xfrm>
          <a:off x="20199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76471</xdr:rowOff>
    </xdr:from>
    <xdr:ext cx="469744" cy="259045"/>
    <xdr:sp macro="" textlink="">
      <xdr:nvSpPr>
        <xdr:cNvPr id="625" name="n_3aveValue【学校施設】&#10;一人当たり面積">
          <a:extLst>
            <a:ext uri="{FF2B5EF4-FFF2-40B4-BE49-F238E27FC236}">
              <a16:creationId xmlns:a16="http://schemas.microsoft.com/office/drawing/2014/main" id="{0B4E05D1-B5F8-4710-9CF9-9DA7D04DBE84}"/>
            </a:ext>
          </a:extLst>
        </xdr:cNvPr>
        <xdr:cNvSpPr txBox="1"/>
      </xdr:nvSpPr>
      <xdr:spPr>
        <a:xfrm>
          <a:off x="19310427" y="1053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83003</xdr:rowOff>
    </xdr:from>
    <xdr:ext cx="469744" cy="259045"/>
    <xdr:sp macro="" textlink="">
      <xdr:nvSpPr>
        <xdr:cNvPr id="626" name="n_4aveValue【学校施設】&#10;一人当たり面積">
          <a:extLst>
            <a:ext uri="{FF2B5EF4-FFF2-40B4-BE49-F238E27FC236}">
              <a16:creationId xmlns:a16="http://schemas.microsoft.com/office/drawing/2014/main" id="{B36793E5-93CA-41DE-B3E2-7561352B04B4}"/>
            </a:ext>
          </a:extLst>
        </xdr:cNvPr>
        <xdr:cNvSpPr txBox="1"/>
      </xdr:nvSpPr>
      <xdr:spPr>
        <a:xfrm>
          <a:off x="18421427" y="1054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64461</xdr:rowOff>
    </xdr:from>
    <xdr:ext cx="469744" cy="259045"/>
    <xdr:sp macro="" textlink="">
      <xdr:nvSpPr>
        <xdr:cNvPr id="627" name="n_1mainValue【学校施設】&#10;一人当たり面積">
          <a:extLst>
            <a:ext uri="{FF2B5EF4-FFF2-40B4-BE49-F238E27FC236}">
              <a16:creationId xmlns:a16="http://schemas.microsoft.com/office/drawing/2014/main" id="{07AD8E45-9966-4BD5-88E6-353B18FCC094}"/>
            </a:ext>
          </a:extLst>
        </xdr:cNvPr>
        <xdr:cNvSpPr txBox="1"/>
      </xdr:nvSpPr>
      <xdr:spPr>
        <a:xfrm>
          <a:off x="21075727" y="1103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71972</xdr:rowOff>
    </xdr:from>
    <xdr:ext cx="469744" cy="259045"/>
    <xdr:sp macro="" textlink="">
      <xdr:nvSpPr>
        <xdr:cNvPr id="628" name="n_2mainValue【学校施設】&#10;一人当たり面積">
          <a:extLst>
            <a:ext uri="{FF2B5EF4-FFF2-40B4-BE49-F238E27FC236}">
              <a16:creationId xmlns:a16="http://schemas.microsoft.com/office/drawing/2014/main" id="{0800EE7D-331C-4984-9526-F96D1EC4FDC5}"/>
            </a:ext>
          </a:extLst>
        </xdr:cNvPr>
        <xdr:cNvSpPr txBox="1"/>
      </xdr:nvSpPr>
      <xdr:spPr>
        <a:xfrm>
          <a:off x="20199427" y="1104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81769</xdr:rowOff>
    </xdr:from>
    <xdr:ext cx="469744" cy="259045"/>
    <xdr:sp macro="" textlink="">
      <xdr:nvSpPr>
        <xdr:cNvPr id="629" name="n_3mainValue【学校施設】&#10;一人当たり面積">
          <a:extLst>
            <a:ext uri="{FF2B5EF4-FFF2-40B4-BE49-F238E27FC236}">
              <a16:creationId xmlns:a16="http://schemas.microsoft.com/office/drawing/2014/main" id="{129E1D47-A0AD-437E-81CA-F3CC90689978}"/>
            </a:ext>
          </a:extLst>
        </xdr:cNvPr>
        <xdr:cNvSpPr txBox="1"/>
      </xdr:nvSpPr>
      <xdr:spPr>
        <a:xfrm>
          <a:off x="19310427" y="1105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92872</xdr:rowOff>
    </xdr:from>
    <xdr:ext cx="469744" cy="259045"/>
    <xdr:sp macro="" textlink="">
      <xdr:nvSpPr>
        <xdr:cNvPr id="630" name="n_4mainValue【学校施設】&#10;一人当たり面積">
          <a:extLst>
            <a:ext uri="{FF2B5EF4-FFF2-40B4-BE49-F238E27FC236}">
              <a16:creationId xmlns:a16="http://schemas.microsoft.com/office/drawing/2014/main" id="{4D852432-BEA1-45C9-924C-7C98391EBA12}"/>
            </a:ext>
          </a:extLst>
        </xdr:cNvPr>
        <xdr:cNvSpPr txBox="1"/>
      </xdr:nvSpPr>
      <xdr:spPr>
        <a:xfrm>
          <a:off x="18421427" y="110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D8C451E9-3144-415E-98EA-78DCEEAF8A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5B62848F-8B73-4D42-A9D8-74465EDFA2F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20FB2DE4-B9A5-4E8B-9FC5-F8D29A6283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867C895D-3D47-45A2-8A6E-B63D65B1087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16FBFE1D-BBF8-4D1E-AC0E-84DD7E802F2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134BCAC2-5A98-4051-8179-3CADF834C3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F988CF9D-3F6B-4817-8040-6B44329EF4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8F086E09-81D7-4736-AEE4-99E2CBEE06F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FE272095-7606-43D1-B217-F85E8C9D668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12B6E96C-981A-4C83-9D7B-8D4238A172F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919495A2-6570-4B98-B78F-989FCE3499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2" name="直線コネクタ 641">
          <a:extLst>
            <a:ext uri="{FF2B5EF4-FFF2-40B4-BE49-F238E27FC236}">
              <a16:creationId xmlns:a16="http://schemas.microsoft.com/office/drawing/2014/main" id="{B877953F-4D5B-4126-830C-D6F479FAF03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3" name="テキスト ボックス 642">
          <a:extLst>
            <a:ext uri="{FF2B5EF4-FFF2-40B4-BE49-F238E27FC236}">
              <a16:creationId xmlns:a16="http://schemas.microsoft.com/office/drawing/2014/main" id="{4444A68E-D74D-4A2C-91B7-C23DAF8C969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4" name="直線コネクタ 643">
          <a:extLst>
            <a:ext uri="{FF2B5EF4-FFF2-40B4-BE49-F238E27FC236}">
              <a16:creationId xmlns:a16="http://schemas.microsoft.com/office/drawing/2014/main" id="{4BAEAB67-86BB-4BC2-990D-F4F6191C4F0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5" name="テキスト ボックス 644">
          <a:extLst>
            <a:ext uri="{FF2B5EF4-FFF2-40B4-BE49-F238E27FC236}">
              <a16:creationId xmlns:a16="http://schemas.microsoft.com/office/drawing/2014/main" id="{A427B099-7BB7-45D5-935F-8103F3C7E9E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6" name="直線コネクタ 645">
          <a:extLst>
            <a:ext uri="{FF2B5EF4-FFF2-40B4-BE49-F238E27FC236}">
              <a16:creationId xmlns:a16="http://schemas.microsoft.com/office/drawing/2014/main" id="{D5EF3382-F394-4AB4-B16A-B439B30FE75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7" name="テキスト ボックス 646">
          <a:extLst>
            <a:ext uri="{FF2B5EF4-FFF2-40B4-BE49-F238E27FC236}">
              <a16:creationId xmlns:a16="http://schemas.microsoft.com/office/drawing/2014/main" id="{9A054032-FEB4-4B11-966C-85BACC199E7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8" name="直線コネクタ 647">
          <a:extLst>
            <a:ext uri="{FF2B5EF4-FFF2-40B4-BE49-F238E27FC236}">
              <a16:creationId xmlns:a16="http://schemas.microsoft.com/office/drawing/2014/main" id="{2A957628-EF71-4661-A7C2-FBE5AA4CB65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9" name="テキスト ボックス 648">
          <a:extLst>
            <a:ext uri="{FF2B5EF4-FFF2-40B4-BE49-F238E27FC236}">
              <a16:creationId xmlns:a16="http://schemas.microsoft.com/office/drawing/2014/main" id="{5235F1A1-07B3-4311-8574-D67A4431A1E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0" name="直線コネクタ 649">
          <a:extLst>
            <a:ext uri="{FF2B5EF4-FFF2-40B4-BE49-F238E27FC236}">
              <a16:creationId xmlns:a16="http://schemas.microsoft.com/office/drawing/2014/main" id="{BE27AB59-21BD-445C-BA63-56DB930A1EE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1" name="テキスト ボックス 650">
          <a:extLst>
            <a:ext uri="{FF2B5EF4-FFF2-40B4-BE49-F238E27FC236}">
              <a16:creationId xmlns:a16="http://schemas.microsoft.com/office/drawing/2014/main" id="{D5543B52-FB60-4624-BEC0-2429BBB2450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2" name="直線コネクタ 651">
          <a:extLst>
            <a:ext uri="{FF2B5EF4-FFF2-40B4-BE49-F238E27FC236}">
              <a16:creationId xmlns:a16="http://schemas.microsoft.com/office/drawing/2014/main" id="{73B6435D-C83F-4383-82F3-37A8F92C69E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3" name="テキスト ボックス 652">
          <a:extLst>
            <a:ext uri="{FF2B5EF4-FFF2-40B4-BE49-F238E27FC236}">
              <a16:creationId xmlns:a16="http://schemas.microsoft.com/office/drawing/2014/main" id="{EE0EF6A1-2F71-42F6-8BEE-0AA1C1E7C03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a:extLst>
            <a:ext uri="{FF2B5EF4-FFF2-40B4-BE49-F238E27FC236}">
              <a16:creationId xmlns:a16="http://schemas.microsoft.com/office/drawing/2014/main" id="{F359D5AB-7650-49A4-A059-C142C342152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F6BADC3C-A00E-4E02-9B40-7C31F3DC99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6" name="直線コネクタ 655">
          <a:extLst>
            <a:ext uri="{FF2B5EF4-FFF2-40B4-BE49-F238E27FC236}">
              <a16:creationId xmlns:a16="http://schemas.microsoft.com/office/drawing/2014/main" id="{C9967CF2-BFF5-4317-A7A1-26D051C3C945}"/>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7" name="【児童館】&#10;有形固定資産減価償却率最小値テキスト">
          <a:extLst>
            <a:ext uri="{FF2B5EF4-FFF2-40B4-BE49-F238E27FC236}">
              <a16:creationId xmlns:a16="http://schemas.microsoft.com/office/drawing/2014/main" id="{506234A1-AF7A-4C26-A67C-BE7B895C90E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8" name="直線コネクタ 657">
          <a:extLst>
            <a:ext uri="{FF2B5EF4-FFF2-40B4-BE49-F238E27FC236}">
              <a16:creationId xmlns:a16="http://schemas.microsoft.com/office/drawing/2014/main" id="{BB42EC93-B1D1-42AC-BCF5-4920BC4D91D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9" name="【児童館】&#10;有形固定資産減価償却率最大値テキスト">
          <a:extLst>
            <a:ext uri="{FF2B5EF4-FFF2-40B4-BE49-F238E27FC236}">
              <a16:creationId xmlns:a16="http://schemas.microsoft.com/office/drawing/2014/main" id="{38092F66-36F6-4488-9F91-5D755F605DE9}"/>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60" name="直線コネクタ 659">
          <a:extLst>
            <a:ext uri="{FF2B5EF4-FFF2-40B4-BE49-F238E27FC236}">
              <a16:creationId xmlns:a16="http://schemas.microsoft.com/office/drawing/2014/main" id="{00CCF119-1B49-4DC6-B2D8-37227A7FBEA1}"/>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61" name="【児童館】&#10;有形固定資産減価償却率平均値テキスト">
          <a:extLst>
            <a:ext uri="{FF2B5EF4-FFF2-40B4-BE49-F238E27FC236}">
              <a16:creationId xmlns:a16="http://schemas.microsoft.com/office/drawing/2014/main" id="{3EA63AB6-CB68-4A35-849E-C0B4E3BAE3F7}"/>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2" name="フローチャート: 判断 661">
          <a:extLst>
            <a:ext uri="{FF2B5EF4-FFF2-40B4-BE49-F238E27FC236}">
              <a16:creationId xmlns:a16="http://schemas.microsoft.com/office/drawing/2014/main" id="{5774D944-ED0B-4775-968B-7BA66B071362}"/>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3" name="フローチャート: 判断 662">
          <a:extLst>
            <a:ext uri="{FF2B5EF4-FFF2-40B4-BE49-F238E27FC236}">
              <a16:creationId xmlns:a16="http://schemas.microsoft.com/office/drawing/2014/main" id="{2717AA6C-84A8-4F0A-B7BA-2985B3F30B02}"/>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664" name="フローチャート: 判断 663">
          <a:extLst>
            <a:ext uri="{FF2B5EF4-FFF2-40B4-BE49-F238E27FC236}">
              <a16:creationId xmlns:a16="http://schemas.microsoft.com/office/drawing/2014/main" id="{D40B1019-9332-4213-86A5-F94A8864B2AA}"/>
            </a:ext>
          </a:extLst>
        </xdr:cNvPr>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665" name="フローチャート: 判断 664">
          <a:extLst>
            <a:ext uri="{FF2B5EF4-FFF2-40B4-BE49-F238E27FC236}">
              <a16:creationId xmlns:a16="http://schemas.microsoft.com/office/drawing/2014/main" id="{A5793696-E502-4B19-A057-3A46F07B5F66}"/>
            </a:ext>
          </a:extLst>
        </xdr:cNvPr>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66" name="フローチャート: 判断 665">
          <a:extLst>
            <a:ext uri="{FF2B5EF4-FFF2-40B4-BE49-F238E27FC236}">
              <a16:creationId xmlns:a16="http://schemas.microsoft.com/office/drawing/2014/main" id="{9A0A7B61-2354-4B8B-8E22-53BA3F74769A}"/>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D0359689-3C8C-4BB1-9E9A-98CBC45927E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70E45961-B1B6-420F-AE5C-7C0AA7CAEA2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E41E684E-2FB4-40F8-BB02-1A09BEAF7EE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9586A82C-354F-4DAA-BD51-72EE9098A80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BEF75126-C77C-4C45-9E46-204D4A318F9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72" name="楕円 671">
          <a:extLst>
            <a:ext uri="{FF2B5EF4-FFF2-40B4-BE49-F238E27FC236}">
              <a16:creationId xmlns:a16="http://schemas.microsoft.com/office/drawing/2014/main" id="{37DF7C97-14A5-4CA4-9DC6-2779856F21FA}"/>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73" name="【児童館】&#10;有形固定資産減価償却率該当値テキスト">
          <a:extLst>
            <a:ext uri="{FF2B5EF4-FFF2-40B4-BE49-F238E27FC236}">
              <a16:creationId xmlns:a16="http://schemas.microsoft.com/office/drawing/2014/main" id="{8E367A5A-3242-4739-84C9-E4ED7AA5457E}"/>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74" name="楕円 673">
          <a:extLst>
            <a:ext uri="{FF2B5EF4-FFF2-40B4-BE49-F238E27FC236}">
              <a16:creationId xmlns:a16="http://schemas.microsoft.com/office/drawing/2014/main" id="{60274C6C-0E80-4E5F-A3A5-5F3BCA198CDB}"/>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5" name="直線コネクタ 674">
          <a:extLst>
            <a:ext uri="{FF2B5EF4-FFF2-40B4-BE49-F238E27FC236}">
              <a16:creationId xmlns:a16="http://schemas.microsoft.com/office/drawing/2014/main" id="{5C13F944-F4E9-4375-8821-6B1766B7E082}"/>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6" name="楕円 675">
          <a:extLst>
            <a:ext uri="{FF2B5EF4-FFF2-40B4-BE49-F238E27FC236}">
              <a16:creationId xmlns:a16="http://schemas.microsoft.com/office/drawing/2014/main" id="{A3F7D8D0-1AF2-48DB-930D-2FC50751CF72}"/>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7" name="直線コネクタ 676">
          <a:extLst>
            <a:ext uri="{FF2B5EF4-FFF2-40B4-BE49-F238E27FC236}">
              <a16:creationId xmlns:a16="http://schemas.microsoft.com/office/drawing/2014/main" id="{0A501C1D-672F-4EBF-A6EB-341AD1477574}"/>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8" name="楕円 677">
          <a:extLst>
            <a:ext uri="{FF2B5EF4-FFF2-40B4-BE49-F238E27FC236}">
              <a16:creationId xmlns:a16="http://schemas.microsoft.com/office/drawing/2014/main" id="{7A7AEB8D-4204-480C-B9BC-8E245D2C7111}"/>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9" name="直線コネクタ 678">
          <a:extLst>
            <a:ext uri="{FF2B5EF4-FFF2-40B4-BE49-F238E27FC236}">
              <a16:creationId xmlns:a16="http://schemas.microsoft.com/office/drawing/2014/main" id="{2A719EE9-C853-46A0-8AD6-BA3C8793A8B9}"/>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80" name="楕円 679">
          <a:extLst>
            <a:ext uri="{FF2B5EF4-FFF2-40B4-BE49-F238E27FC236}">
              <a16:creationId xmlns:a16="http://schemas.microsoft.com/office/drawing/2014/main" id="{CBA327A2-67B3-44E9-B63C-BA1D36DA4CFB}"/>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81" name="直線コネクタ 680">
          <a:extLst>
            <a:ext uri="{FF2B5EF4-FFF2-40B4-BE49-F238E27FC236}">
              <a16:creationId xmlns:a16="http://schemas.microsoft.com/office/drawing/2014/main" id="{964AED04-6406-48C2-92D5-2D97F1DE8B39}"/>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682" name="n_1aveValue【児童館】&#10;有形固定資産減価償却率">
          <a:extLst>
            <a:ext uri="{FF2B5EF4-FFF2-40B4-BE49-F238E27FC236}">
              <a16:creationId xmlns:a16="http://schemas.microsoft.com/office/drawing/2014/main" id="{DBB45DDF-5372-4A7C-8F56-3D6D8CBAD8F4}"/>
            </a:ext>
          </a:extLst>
        </xdr:cNvPr>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683" name="n_2aveValue【児童館】&#10;有形固定資産減価償却率">
          <a:extLst>
            <a:ext uri="{FF2B5EF4-FFF2-40B4-BE49-F238E27FC236}">
              <a16:creationId xmlns:a16="http://schemas.microsoft.com/office/drawing/2014/main" id="{57270E64-E718-4B53-AFF8-77D93F9D6AE7}"/>
            </a:ext>
          </a:extLst>
        </xdr:cNvPr>
        <xdr:cNvSpPr txBox="1"/>
      </xdr:nvSpPr>
      <xdr:spPr>
        <a:xfrm>
          <a:off x="14389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684" name="n_3aveValue【児童館】&#10;有形固定資産減価償却率">
          <a:extLst>
            <a:ext uri="{FF2B5EF4-FFF2-40B4-BE49-F238E27FC236}">
              <a16:creationId xmlns:a16="http://schemas.microsoft.com/office/drawing/2014/main" id="{4B6E81B3-FFA1-4AAA-9FAC-3A9659187F59}"/>
            </a:ext>
          </a:extLst>
        </xdr:cNvPr>
        <xdr:cNvSpPr txBox="1"/>
      </xdr:nvSpPr>
      <xdr:spPr>
        <a:xfrm>
          <a:off x="13500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85" name="n_4aveValue【児童館】&#10;有形固定資産減価償却率">
          <a:extLst>
            <a:ext uri="{FF2B5EF4-FFF2-40B4-BE49-F238E27FC236}">
              <a16:creationId xmlns:a16="http://schemas.microsoft.com/office/drawing/2014/main" id="{E10B89AD-D8F3-442F-B571-B9351090C081}"/>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6" name="n_1mainValue【児童館】&#10;有形固定資産減価償却率">
          <a:extLst>
            <a:ext uri="{FF2B5EF4-FFF2-40B4-BE49-F238E27FC236}">
              <a16:creationId xmlns:a16="http://schemas.microsoft.com/office/drawing/2014/main" id="{4A87A311-498B-49D5-8D72-31C9A1F90A8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7" name="n_2mainValue【児童館】&#10;有形固定資産減価償却率">
          <a:extLst>
            <a:ext uri="{FF2B5EF4-FFF2-40B4-BE49-F238E27FC236}">
              <a16:creationId xmlns:a16="http://schemas.microsoft.com/office/drawing/2014/main" id="{A38AAEC4-B4BF-43FA-A375-DAA34C655A8D}"/>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8" name="n_3mainValue【児童館】&#10;有形固定資産減価償却率">
          <a:extLst>
            <a:ext uri="{FF2B5EF4-FFF2-40B4-BE49-F238E27FC236}">
              <a16:creationId xmlns:a16="http://schemas.microsoft.com/office/drawing/2014/main" id="{80C44F95-9DE8-449B-B693-1FBEC143C577}"/>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9" name="n_4mainValue【児童館】&#10;有形固定資産減価償却率">
          <a:extLst>
            <a:ext uri="{FF2B5EF4-FFF2-40B4-BE49-F238E27FC236}">
              <a16:creationId xmlns:a16="http://schemas.microsoft.com/office/drawing/2014/main" id="{8FAF1B92-C5E0-4CE0-8B5B-95E2356EC93D}"/>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CC82F843-6A28-47DA-AFF0-9D165338A8E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932ACA47-4217-42A8-BAD9-D008745A10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B6528102-50EE-447C-B7E9-60039E23AB1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2039B37F-3D18-468A-BC5A-0CE636F7110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5F087CA4-F88C-44CA-91DA-9E467852A7C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E2E8A9AF-FDCE-436D-ABDD-9ADEB9BE382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238E2D4A-BF0E-49EF-8AB1-CE64619A8E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BAAAD608-D936-48A2-A370-EE4EDEE7CA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94591905-C841-496B-A6BD-58051C979FA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4A7E7162-5ACD-4188-A735-E84A1A78B82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a:extLst>
            <a:ext uri="{FF2B5EF4-FFF2-40B4-BE49-F238E27FC236}">
              <a16:creationId xmlns:a16="http://schemas.microsoft.com/office/drawing/2014/main" id="{1F368FF9-C0E3-40E0-BFAC-4587D9647BD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a:extLst>
            <a:ext uri="{FF2B5EF4-FFF2-40B4-BE49-F238E27FC236}">
              <a16:creationId xmlns:a16="http://schemas.microsoft.com/office/drawing/2014/main" id="{011C5D04-2D18-446B-B207-C6D0A382437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a:extLst>
            <a:ext uri="{FF2B5EF4-FFF2-40B4-BE49-F238E27FC236}">
              <a16:creationId xmlns:a16="http://schemas.microsoft.com/office/drawing/2014/main" id="{C7ED4695-DDAD-44DC-B4AE-68CB9592631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a:extLst>
            <a:ext uri="{FF2B5EF4-FFF2-40B4-BE49-F238E27FC236}">
              <a16:creationId xmlns:a16="http://schemas.microsoft.com/office/drawing/2014/main" id="{CA9BCBBE-1355-49B8-A167-0740545F5FF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a:extLst>
            <a:ext uri="{FF2B5EF4-FFF2-40B4-BE49-F238E27FC236}">
              <a16:creationId xmlns:a16="http://schemas.microsoft.com/office/drawing/2014/main" id="{F3975F4B-6E8E-4765-BA3F-4FD112ED7A4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a:extLst>
            <a:ext uri="{FF2B5EF4-FFF2-40B4-BE49-F238E27FC236}">
              <a16:creationId xmlns:a16="http://schemas.microsoft.com/office/drawing/2014/main" id="{D0C1EE5D-8F16-4753-8301-00D3AE658C4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a:extLst>
            <a:ext uri="{FF2B5EF4-FFF2-40B4-BE49-F238E27FC236}">
              <a16:creationId xmlns:a16="http://schemas.microsoft.com/office/drawing/2014/main" id="{76F160F0-8A9E-488A-9DFA-373D2BFA181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a:extLst>
            <a:ext uri="{FF2B5EF4-FFF2-40B4-BE49-F238E27FC236}">
              <a16:creationId xmlns:a16="http://schemas.microsoft.com/office/drawing/2014/main" id="{FCBE467E-7A9C-40D8-9F25-11A8B703D3C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CE3A8771-4D90-4000-A035-8F8116B8937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52C5FA9B-A7B0-4A89-A526-ABE48BFBC8C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a:extLst>
            <a:ext uri="{FF2B5EF4-FFF2-40B4-BE49-F238E27FC236}">
              <a16:creationId xmlns:a16="http://schemas.microsoft.com/office/drawing/2014/main" id="{42CEFEAB-5056-43A8-9399-97EEA4B28DE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1" name="直線コネクタ 710">
          <a:extLst>
            <a:ext uri="{FF2B5EF4-FFF2-40B4-BE49-F238E27FC236}">
              <a16:creationId xmlns:a16="http://schemas.microsoft.com/office/drawing/2014/main" id="{D11F20D9-F084-45DB-9EFA-D936E7A0255D}"/>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2" name="【児童館】&#10;一人当たり面積最小値テキスト">
          <a:extLst>
            <a:ext uri="{FF2B5EF4-FFF2-40B4-BE49-F238E27FC236}">
              <a16:creationId xmlns:a16="http://schemas.microsoft.com/office/drawing/2014/main" id="{56251CFC-86DA-47BA-A06C-A6650A05FD5E}"/>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3" name="直線コネクタ 712">
          <a:extLst>
            <a:ext uri="{FF2B5EF4-FFF2-40B4-BE49-F238E27FC236}">
              <a16:creationId xmlns:a16="http://schemas.microsoft.com/office/drawing/2014/main" id="{BD8AFE61-F86C-4CF8-AEE4-7390D9387BCE}"/>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4" name="【児童館】&#10;一人当たり面積最大値テキスト">
          <a:extLst>
            <a:ext uri="{FF2B5EF4-FFF2-40B4-BE49-F238E27FC236}">
              <a16:creationId xmlns:a16="http://schemas.microsoft.com/office/drawing/2014/main" id="{811EF516-5463-440B-881F-C74013BF7CB9}"/>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5" name="直線コネクタ 714">
          <a:extLst>
            <a:ext uri="{FF2B5EF4-FFF2-40B4-BE49-F238E27FC236}">
              <a16:creationId xmlns:a16="http://schemas.microsoft.com/office/drawing/2014/main" id="{DAC63D20-CD5A-47B6-AC7D-BD868E39AEC8}"/>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16" name="【児童館】&#10;一人当たり面積平均値テキスト">
          <a:extLst>
            <a:ext uri="{FF2B5EF4-FFF2-40B4-BE49-F238E27FC236}">
              <a16:creationId xmlns:a16="http://schemas.microsoft.com/office/drawing/2014/main" id="{3842039E-B9D4-448C-94E4-3042EFF7761F}"/>
            </a:ext>
          </a:extLst>
        </xdr:cNvPr>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7" name="フローチャート: 判断 716">
          <a:extLst>
            <a:ext uri="{FF2B5EF4-FFF2-40B4-BE49-F238E27FC236}">
              <a16:creationId xmlns:a16="http://schemas.microsoft.com/office/drawing/2014/main" id="{E1637AC3-274A-4AC2-A460-78BFD5DAC754}"/>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8" name="フローチャート: 判断 717">
          <a:extLst>
            <a:ext uri="{FF2B5EF4-FFF2-40B4-BE49-F238E27FC236}">
              <a16:creationId xmlns:a16="http://schemas.microsoft.com/office/drawing/2014/main" id="{81252566-CB1E-4F3C-91D9-CAA574476502}"/>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719" name="フローチャート: 判断 718">
          <a:extLst>
            <a:ext uri="{FF2B5EF4-FFF2-40B4-BE49-F238E27FC236}">
              <a16:creationId xmlns:a16="http://schemas.microsoft.com/office/drawing/2014/main" id="{46DC47CE-63E0-48E2-8C08-148C948C5D0D}"/>
            </a:ext>
          </a:extLst>
        </xdr:cNvPr>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720" name="フローチャート: 判断 719">
          <a:extLst>
            <a:ext uri="{FF2B5EF4-FFF2-40B4-BE49-F238E27FC236}">
              <a16:creationId xmlns:a16="http://schemas.microsoft.com/office/drawing/2014/main" id="{557A96B1-C00D-49B9-A8AF-0051DF2ADE98}"/>
            </a:ext>
          </a:extLst>
        </xdr:cNvPr>
        <xdr:cNvSpPr/>
      </xdr:nvSpPr>
      <xdr:spPr>
        <a:xfrm>
          <a:off x="194945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21" name="フローチャート: 判断 720">
          <a:extLst>
            <a:ext uri="{FF2B5EF4-FFF2-40B4-BE49-F238E27FC236}">
              <a16:creationId xmlns:a16="http://schemas.microsoft.com/office/drawing/2014/main" id="{AB8FD22D-2878-4955-B4AA-D4C52646C63C}"/>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2C3A6418-E099-418D-99EA-CB3F8144758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CA2E1325-648F-43B9-8F82-B8147587A43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9FB41CA-70E6-4DA6-BD91-C6A201E842E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8CE7FE04-E608-429D-937E-6CDDB97F113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62B0A80E-2586-4C23-8F50-A63845E64D2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27" name="楕円 726">
          <a:extLst>
            <a:ext uri="{FF2B5EF4-FFF2-40B4-BE49-F238E27FC236}">
              <a16:creationId xmlns:a16="http://schemas.microsoft.com/office/drawing/2014/main" id="{A72F58DB-DD48-4CF7-B03B-88E33FE3D0C4}"/>
            </a:ext>
          </a:extLst>
        </xdr:cNvPr>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728" name="【児童館】&#10;一人当たり面積該当値テキスト">
          <a:extLst>
            <a:ext uri="{FF2B5EF4-FFF2-40B4-BE49-F238E27FC236}">
              <a16:creationId xmlns:a16="http://schemas.microsoft.com/office/drawing/2014/main" id="{6CCD1893-0642-4561-A5E3-D6CEF765571C}"/>
            </a:ext>
          </a:extLst>
        </xdr:cNvPr>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729" name="楕円 728">
          <a:extLst>
            <a:ext uri="{FF2B5EF4-FFF2-40B4-BE49-F238E27FC236}">
              <a16:creationId xmlns:a16="http://schemas.microsoft.com/office/drawing/2014/main" id="{6CACFA34-3C41-4F4E-AC84-2978C1DCB9C1}"/>
            </a:ext>
          </a:extLst>
        </xdr:cNvPr>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150113</xdr:rowOff>
    </xdr:to>
    <xdr:cxnSp macro="">
      <xdr:nvCxnSpPr>
        <xdr:cNvPr id="730" name="直線コネクタ 729">
          <a:extLst>
            <a:ext uri="{FF2B5EF4-FFF2-40B4-BE49-F238E27FC236}">
              <a16:creationId xmlns:a16="http://schemas.microsoft.com/office/drawing/2014/main" id="{B5150783-1185-4193-A0E0-0EC73985A545}"/>
            </a:ext>
          </a:extLst>
        </xdr:cNvPr>
        <xdr:cNvCxnSpPr/>
      </xdr:nvCxnSpPr>
      <xdr:spPr>
        <a:xfrm flipV="1">
          <a:off x="21323300" y="143713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108458</xdr:rowOff>
    </xdr:from>
    <xdr:to>
      <xdr:col>107</xdr:col>
      <xdr:colOff>101600</xdr:colOff>
      <xdr:row>84</xdr:row>
      <xdr:rowOff>38608</xdr:rowOff>
    </xdr:to>
    <xdr:sp macro="" textlink="">
      <xdr:nvSpPr>
        <xdr:cNvPr id="731" name="楕円 730">
          <a:extLst>
            <a:ext uri="{FF2B5EF4-FFF2-40B4-BE49-F238E27FC236}">
              <a16:creationId xmlns:a16="http://schemas.microsoft.com/office/drawing/2014/main" id="{EB714E22-6018-43E9-90F9-F956EBC92D1A}"/>
            </a:ext>
          </a:extLst>
        </xdr:cNvPr>
        <xdr:cNvSpPr/>
      </xdr:nvSpPr>
      <xdr:spPr>
        <a:xfrm>
          <a:off x="20383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159258</xdr:rowOff>
    </xdr:to>
    <xdr:cxnSp macro="">
      <xdr:nvCxnSpPr>
        <xdr:cNvPr id="732" name="直線コネクタ 731">
          <a:extLst>
            <a:ext uri="{FF2B5EF4-FFF2-40B4-BE49-F238E27FC236}">
              <a16:creationId xmlns:a16="http://schemas.microsoft.com/office/drawing/2014/main" id="{B47006CF-EA3F-4456-A041-88B39BA7C2F3}"/>
            </a:ext>
          </a:extLst>
        </xdr:cNvPr>
        <xdr:cNvCxnSpPr/>
      </xdr:nvCxnSpPr>
      <xdr:spPr>
        <a:xfrm flipV="1">
          <a:off x="20434300" y="143804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33" name="楕円 732">
          <a:extLst>
            <a:ext uri="{FF2B5EF4-FFF2-40B4-BE49-F238E27FC236}">
              <a16:creationId xmlns:a16="http://schemas.microsoft.com/office/drawing/2014/main" id="{69C0ECE0-29C7-472A-B455-B4BF856E1475}"/>
            </a:ext>
          </a:extLst>
        </xdr:cNvPr>
        <xdr:cNvSpPr/>
      </xdr:nvSpPr>
      <xdr:spPr>
        <a:xfrm>
          <a:off x="19494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159258</xdr:rowOff>
    </xdr:from>
    <xdr:to>
      <xdr:col>107</xdr:col>
      <xdr:colOff>50800</xdr:colOff>
      <xdr:row>83</xdr:row>
      <xdr:rowOff>168402</xdr:rowOff>
    </xdr:to>
    <xdr:cxnSp macro="">
      <xdr:nvCxnSpPr>
        <xdr:cNvPr id="734" name="直線コネクタ 733">
          <a:extLst>
            <a:ext uri="{FF2B5EF4-FFF2-40B4-BE49-F238E27FC236}">
              <a16:creationId xmlns:a16="http://schemas.microsoft.com/office/drawing/2014/main" id="{E6DFE1C9-881E-4208-B915-62D6F1ABFB50}"/>
            </a:ext>
          </a:extLst>
        </xdr:cNvPr>
        <xdr:cNvCxnSpPr/>
      </xdr:nvCxnSpPr>
      <xdr:spPr>
        <a:xfrm flipV="1">
          <a:off x="19545300" y="1438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126746</xdr:rowOff>
    </xdr:from>
    <xdr:to>
      <xdr:col>98</xdr:col>
      <xdr:colOff>38100</xdr:colOff>
      <xdr:row>84</xdr:row>
      <xdr:rowOff>56896</xdr:rowOff>
    </xdr:to>
    <xdr:sp macro="" textlink="">
      <xdr:nvSpPr>
        <xdr:cNvPr id="735" name="楕円 734">
          <a:extLst>
            <a:ext uri="{FF2B5EF4-FFF2-40B4-BE49-F238E27FC236}">
              <a16:creationId xmlns:a16="http://schemas.microsoft.com/office/drawing/2014/main" id="{0B5F5BAC-2DF5-4198-862E-662C50C06886}"/>
            </a:ext>
          </a:extLst>
        </xdr:cNvPr>
        <xdr:cNvSpPr/>
      </xdr:nvSpPr>
      <xdr:spPr>
        <a:xfrm>
          <a:off x="18605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168402</xdr:rowOff>
    </xdr:from>
    <xdr:to>
      <xdr:col>102</xdr:col>
      <xdr:colOff>114300</xdr:colOff>
      <xdr:row>84</xdr:row>
      <xdr:rowOff>6096</xdr:rowOff>
    </xdr:to>
    <xdr:cxnSp macro="">
      <xdr:nvCxnSpPr>
        <xdr:cNvPr id="736" name="直線コネクタ 735">
          <a:extLst>
            <a:ext uri="{FF2B5EF4-FFF2-40B4-BE49-F238E27FC236}">
              <a16:creationId xmlns:a16="http://schemas.microsoft.com/office/drawing/2014/main" id="{0BDF5AA7-4F33-4CA4-9A16-2DD97DC26953}"/>
            </a:ext>
          </a:extLst>
        </xdr:cNvPr>
        <xdr:cNvCxnSpPr/>
      </xdr:nvCxnSpPr>
      <xdr:spPr>
        <a:xfrm flipV="1">
          <a:off x="18656300" y="1439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737" name="n_1aveValue【児童館】&#10;一人当たり面積">
          <a:extLst>
            <a:ext uri="{FF2B5EF4-FFF2-40B4-BE49-F238E27FC236}">
              <a16:creationId xmlns:a16="http://schemas.microsoft.com/office/drawing/2014/main" id="{5A9A20E7-D64E-48EE-B911-79FDF808843A}"/>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738" name="n_2aveValue【児童館】&#10;一人当たり面積">
          <a:extLst>
            <a:ext uri="{FF2B5EF4-FFF2-40B4-BE49-F238E27FC236}">
              <a16:creationId xmlns:a16="http://schemas.microsoft.com/office/drawing/2014/main" id="{D8FB14AC-FA7D-4BAA-A771-25A5C42BFD5B}"/>
            </a:ext>
          </a:extLst>
        </xdr:cNvPr>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18305</xdr:rowOff>
    </xdr:from>
    <xdr:ext cx="469744" cy="259045"/>
    <xdr:sp macro="" textlink="">
      <xdr:nvSpPr>
        <xdr:cNvPr id="739" name="n_3aveValue【児童館】&#10;一人当たり面積">
          <a:extLst>
            <a:ext uri="{FF2B5EF4-FFF2-40B4-BE49-F238E27FC236}">
              <a16:creationId xmlns:a16="http://schemas.microsoft.com/office/drawing/2014/main" id="{CD303977-2E39-4B40-AC07-6EC451EE0921}"/>
            </a:ext>
          </a:extLst>
        </xdr:cNvPr>
        <xdr:cNvSpPr txBox="1"/>
      </xdr:nvSpPr>
      <xdr:spPr>
        <a:xfrm>
          <a:off x="19310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740" name="n_4aveValue【児童館】&#10;一人当たり面積">
          <a:extLst>
            <a:ext uri="{FF2B5EF4-FFF2-40B4-BE49-F238E27FC236}">
              <a16:creationId xmlns:a16="http://schemas.microsoft.com/office/drawing/2014/main" id="{387A45A6-22E2-4957-AB7B-E2C2F2786765}"/>
            </a:ext>
          </a:extLst>
        </xdr:cNvPr>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45990</xdr:rowOff>
    </xdr:from>
    <xdr:ext cx="469744" cy="259045"/>
    <xdr:sp macro="" textlink="">
      <xdr:nvSpPr>
        <xdr:cNvPr id="741" name="n_1mainValue【児童館】&#10;一人当たり面積">
          <a:extLst>
            <a:ext uri="{FF2B5EF4-FFF2-40B4-BE49-F238E27FC236}">
              <a16:creationId xmlns:a16="http://schemas.microsoft.com/office/drawing/2014/main" id="{3898BCB0-C183-4CF4-A6C1-4979B0F7F211}"/>
            </a:ext>
          </a:extLst>
        </xdr:cNvPr>
        <xdr:cNvSpPr txBox="1"/>
      </xdr:nvSpPr>
      <xdr:spPr>
        <a:xfrm>
          <a:off x="21075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42" name="n_2mainValue【児童館】&#10;一人当たり面積">
          <a:extLst>
            <a:ext uri="{FF2B5EF4-FFF2-40B4-BE49-F238E27FC236}">
              <a16:creationId xmlns:a16="http://schemas.microsoft.com/office/drawing/2014/main" id="{52048E97-B8CC-49A5-A2CD-FB1FA7E46436}"/>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43" name="n_3mainValue【児童館】&#10;一人当たり面積">
          <a:extLst>
            <a:ext uri="{FF2B5EF4-FFF2-40B4-BE49-F238E27FC236}">
              <a16:creationId xmlns:a16="http://schemas.microsoft.com/office/drawing/2014/main" id="{AA369666-F48E-404A-A381-048E658AE8C7}"/>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73423</xdr:rowOff>
    </xdr:from>
    <xdr:ext cx="469744" cy="259045"/>
    <xdr:sp macro="" textlink="">
      <xdr:nvSpPr>
        <xdr:cNvPr id="744" name="n_4mainValue【児童館】&#10;一人当たり面積">
          <a:extLst>
            <a:ext uri="{FF2B5EF4-FFF2-40B4-BE49-F238E27FC236}">
              <a16:creationId xmlns:a16="http://schemas.microsoft.com/office/drawing/2014/main" id="{66691756-41B9-45AE-B221-EAF48951C092}"/>
            </a:ext>
          </a:extLst>
        </xdr:cNvPr>
        <xdr:cNvSpPr txBox="1"/>
      </xdr:nvSpPr>
      <xdr:spPr>
        <a:xfrm>
          <a:off x="18421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31463968-3222-4544-B60B-FE6C310C66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2EC440D7-8310-405B-941B-843750B770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A5ECC797-F164-4FA6-9418-9ABB5E0049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5A3FFFE4-B9AE-4949-B7AA-3B8A34DE39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D8659F13-B8A1-4F7E-94C2-DC420C9CB4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67A02B11-01EE-401D-B97C-D05746DA21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47E194F3-7B55-49EF-93B6-8FEB17A902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FEF290FE-80CB-4571-A61E-1298D3E66021}"/>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a:extLst>
            <a:ext uri="{FF2B5EF4-FFF2-40B4-BE49-F238E27FC236}">
              <a16:creationId xmlns:a16="http://schemas.microsoft.com/office/drawing/2014/main" id="{020D5E68-1089-46CE-BF2C-5BFBCAC9DE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a:extLst>
            <a:ext uri="{FF2B5EF4-FFF2-40B4-BE49-F238E27FC236}">
              <a16:creationId xmlns:a16="http://schemas.microsoft.com/office/drawing/2014/main" id="{28DF15BA-0C6F-4698-AD25-301FD83253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a:extLst>
            <a:ext uri="{FF2B5EF4-FFF2-40B4-BE49-F238E27FC236}">
              <a16:creationId xmlns:a16="http://schemas.microsoft.com/office/drawing/2014/main" id="{42884640-1A7B-4844-AC9C-83C92CAEE48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a:extLst>
            <a:ext uri="{FF2B5EF4-FFF2-40B4-BE49-F238E27FC236}">
              <a16:creationId xmlns:a16="http://schemas.microsoft.com/office/drawing/2014/main" id="{3D11D387-8FEC-4D47-8D28-A7AE50B8321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a:extLst>
            <a:ext uri="{FF2B5EF4-FFF2-40B4-BE49-F238E27FC236}">
              <a16:creationId xmlns:a16="http://schemas.microsoft.com/office/drawing/2014/main" id="{8B7C107D-49A6-490F-A675-86069F0B6EF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a:extLst>
            <a:ext uri="{FF2B5EF4-FFF2-40B4-BE49-F238E27FC236}">
              <a16:creationId xmlns:a16="http://schemas.microsoft.com/office/drawing/2014/main" id="{886F40A2-5B17-4CF2-8C60-543D659C467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a:extLst>
            <a:ext uri="{FF2B5EF4-FFF2-40B4-BE49-F238E27FC236}">
              <a16:creationId xmlns:a16="http://schemas.microsoft.com/office/drawing/2014/main" id="{8BA323AC-46EA-41F1-892B-CF54FB40F6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a:extLst>
            <a:ext uri="{FF2B5EF4-FFF2-40B4-BE49-F238E27FC236}">
              <a16:creationId xmlns:a16="http://schemas.microsoft.com/office/drawing/2014/main" id="{9D6829A7-3697-425C-9993-E12A7E5DBB7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7224F5B3-AC1A-4E9E-8E29-222B320282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E428ABC5-8391-4E99-B621-AB089DAAC8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5E15A5A5-27C1-4D4B-8A9B-79E3A202A48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有形固定資産減価償却率について、学校施設については、平成</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月より学校統廃合により新学校</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校となったため極めて良い数値を示している。公営住宅、児童館は類似団体内平均値と比較しても数値が高く、更新・統廃合・長寿命化など、施設のあり方を問われる状況となっている。公営住宅については大半の施設で耐用年数を経過しており、老朽化した公営住宅は空き家となり次第除却を進めている。また、道路、橋りょう・トンネルについては、類似団体平均値とほぼ同水準を保っている一方で、橋梁・トンネルにおける一人当たり有形固定資産額については、類似団体内平均値を上回る状況となっており、相対的に数が多く、更新には多大な費用が見込まれるため、計画的な老朽化対策が必要となっている。</a:t>
          </a:r>
          <a:endParaRPr lang="ja-JP" altLang="ja-JP" sz="18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今後も「能勢町公共施設等総合管理計画」に基づき、更新、統合・廃止、複合化及び長寿命化等を計画的に実施し、最適な施設配置と財政負担の軽減・平準化に取り組んでいく。</a:t>
          </a:r>
          <a:endParaRPr lang="ja-JP" altLang="ja-JP" sz="18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506258-B940-4073-B972-6BFEE55567F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4660FD-9DFC-4A5D-BE10-EDCC2BF6893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02011B-849A-439D-8AB6-CAB57D3A9A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53812D-F84F-4AE3-B75A-C10DA80212A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EEA5D5-51F3-411D-AD2A-58207B12EF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B09020-891A-45DC-B532-96209424DA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02EFD6-78AD-4456-8529-938DF2B320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0743F7-7A2A-486A-B6C5-965F330B20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5BFFB2-516F-4821-8009-82D5BB9B06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978B8B0-66CD-41AE-971D-E852EAA4053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9,487
9,378
98.75
6,246,187
5,865,440
312,962
3,735,822
6,972,369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C1FFBE-A274-43FD-8BB7-8D9156118A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5883E2B-5DF9-4C6C-9FFA-201CD8755A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BDFFDA-03A3-4A53-94E1-DFFE6D22BB2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6CA8BB-8CEC-4280-8A45-3FAE8E830A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1490D2-8499-435C-A1D0-0EFF5ACB7B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C4A085D-9009-4265-857D-B543C7D2238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786318-027B-4BEB-8C4B-4EF1408103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25F208-EDD7-4C64-90AC-493ED8285B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574EFC-3489-4C5C-857C-01FEA39F2B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BC80EC-BBFF-4909-AF41-637FC511ED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4BE5F2-E83A-4802-A39E-E6BB59286B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5E51B9-B6C8-41E8-AE1A-BEA5DF6706F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49DE8D-A0D6-4AA7-A35D-091FAED20B8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F9D097-2046-49F8-AA66-7769749B74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6684CEA-7988-4702-9044-52A76554915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23941C5-9721-4DDD-9BA8-BCE2000BF1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BBFB53-7806-40CB-9108-5B1C23425F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C7432B-F323-41B3-BD38-5B6AA282F4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13F82D-13DD-4BF4-A81E-AFC1E697EB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C381F4B-26D8-4175-9478-388B8DBAC2B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718EAFE-A109-4518-A887-48EE57F9ECF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C8A6173-5257-4E37-B0F2-A1305A67EF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6B06D9B-F5BD-4943-9621-B5F93175B4E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78AA731-4F5B-48B9-9232-8DE1A06C3D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F5370AC-4D42-4565-90D8-3A0CA759050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C2B6F5A-740F-43C8-B734-74F125AD45E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09AD002-D1D6-4DE0-85E5-5862742C7C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9B55802-6786-4325-86D0-259490232F4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77C4D5-888A-4D2B-B315-65FD0671214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916A89F-7B40-41B3-ABF7-270DC7F1A88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E9BF2D7-1887-40D1-875A-50B52569797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318CD04-4ECB-4FDD-869B-E18D5CE6B13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57D889A-67F0-438A-9E28-DC823FE14D1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1F24498-02D3-4FC1-B40D-FF8BA98DE56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DC62AEE-1404-4FBF-AA1F-01217F1344B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D6F900D-D18F-42C5-80DD-86A274B5EB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EF225E4-22DF-4C17-ABB8-DA968729466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5109BE4-96CF-4AF5-8D6B-66943F59DC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6B13D18-559A-4471-86F8-E034FE1ECE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2765F86-E8FD-4948-B13E-527622C9488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10ED5F1-C61E-4A20-B673-878B19B3FDC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23F6FC7-47CB-4147-8748-E642F692CB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D098433-D5D7-48F6-8E2E-18ACDEAC501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1A270DB-71BC-469C-BB6A-C2A66EED4D4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F40A50E-F94F-4040-A1B9-5CB40E418E0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CDA1F2B-786A-4470-8870-29F190057EE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BDFCA9A-E993-455B-B07A-D11223209C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F37BB55-08BD-4C70-B88A-27E2E39891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8EE9BAEF-7FF1-46A4-9BA8-D754BB73298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C30700B-4AC5-4D29-B14B-897E0D0533C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6C9BB198-99EC-4AA8-81E7-C5AAA2E4095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6DA87B71-4E09-40AA-B427-583B4B3178C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A5930CD8-C815-4ABC-A87B-F5737D098C0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FE800480-CD7D-4389-A7A6-98A9FA26334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411B551B-6250-4086-BF54-BA88A23A867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E494B3D1-BCA8-4D75-B3F7-0E5553293E5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7CA0625B-A29F-4213-8228-4CFCAB4D508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F44CE7B3-7EEE-4314-B0AD-B1870B4F4CF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EC44704C-8A2B-4691-89D7-597AE5E42B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C03AE257-D72A-47E8-BBBF-AC6F79D80EE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737C10F3-D33A-4066-A69B-F949BC1D23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A8858C0-75A7-48C5-BC91-F196F9F418E6}"/>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A9ADCE52-619D-4C19-A61D-FE220F66C17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FFBD6EC7-87FC-48AF-927F-80BB3EEC584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89F05FB-2CFE-4853-9999-C6EFA76A5E55}"/>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1D430575-3EC2-4C47-8D1F-F950980C82E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366B5A1-8613-4078-BF30-365C91F2C76E}"/>
            </a:ext>
          </a:extLst>
        </xdr:cNvPr>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4359EC48-562A-49A0-A219-008A405C2ACD}"/>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BB82ADA8-D462-4CFC-B080-5E1DAD7573B9}"/>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a:extLst>
            <a:ext uri="{FF2B5EF4-FFF2-40B4-BE49-F238E27FC236}">
              <a16:creationId xmlns:a16="http://schemas.microsoft.com/office/drawing/2014/main" id="{888B86F7-661E-4C13-9261-65E40AFC08D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9AB42645-A91D-41B2-B5C9-635E2734A3B3}"/>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a:extLst>
            <a:ext uri="{FF2B5EF4-FFF2-40B4-BE49-F238E27FC236}">
              <a16:creationId xmlns:a16="http://schemas.microsoft.com/office/drawing/2014/main" id="{502E806E-98DE-43B8-9D91-8AF97FDB2868}"/>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0E0C03B-CD06-41FD-BE01-AC1330E011C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BE38C0E-7D31-4DB3-91FE-DC445E61B2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1D92024-924B-4E4A-B424-7BDE4D7594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2D67EF0-675C-48E9-B1AD-BF3BA44A8AE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5A3B6EC-0E8D-4EB3-9279-C01BF22B81B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xdr:rowOff>
    </xdr:from>
    <xdr:to>
      <xdr:col>24</xdr:col>
      <xdr:colOff>114300</xdr:colOff>
      <xdr:row>60</xdr:row>
      <xdr:rowOff>115570</xdr:rowOff>
    </xdr:to>
    <xdr:sp macro="" textlink="">
      <xdr:nvSpPr>
        <xdr:cNvPr id="89" name="楕円 88">
          <a:extLst>
            <a:ext uri="{FF2B5EF4-FFF2-40B4-BE49-F238E27FC236}">
              <a16:creationId xmlns:a16="http://schemas.microsoft.com/office/drawing/2014/main" id="{86F4BF8B-2B71-49B3-929C-701CFD14CF37}"/>
            </a:ext>
          </a:extLst>
        </xdr:cNvPr>
        <xdr:cNvSpPr/>
      </xdr:nvSpPr>
      <xdr:spPr>
        <a:xfrm>
          <a:off x="4584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36847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C4370C3E-2ED2-43ED-84EE-7475B33AC219}"/>
            </a:ext>
          </a:extLst>
        </xdr:cNvPr>
        <xdr:cNvSpPr txBox="1"/>
      </xdr:nvSpPr>
      <xdr:spPr>
        <a:xfrm>
          <a:off x="4673600"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91" name="楕円 90">
          <a:extLst>
            <a:ext uri="{FF2B5EF4-FFF2-40B4-BE49-F238E27FC236}">
              <a16:creationId xmlns:a16="http://schemas.microsoft.com/office/drawing/2014/main" id="{AC4CAE64-E546-484E-9548-B3C3C5BFDBB4}"/>
            </a:ext>
          </a:extLst>
        </xdr:cNvPr>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83820</xdr:rowOff>
    </xdr:to>
    <xdr:cxnSp macro="">
      <xdr:nvCxnSpPr>
        <xdr:cNvPr id="92" name="直線コネクタ 91">
          <a:extLst>
            <a:ext uri="{FF2B5EF4-FFF2-40B4-BE49-F238E27FC236}">
              <a16:creationId xmlns:a16="http://schemas.microsoft.com/office/drawing/2014/main" id="{C42B67B2-A37B-4BD9-8252-189195FD05DD}"/>
            </a:ext>
          </a:extLst>
        </xdr:cNvPr>
        <xdr:cNvCxnSpPr/>
      </xdr:nvCxnSpPr>
      <xdr:spPr>
        <a:xfrm flipV="1">
          <a:off x="3797300" y="103517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164465</xdr:rowOff>
    </xdr:from>
    <xdr:to>
      <xdr:col>15</xdr:col>
      <xdr:colOff>101600</xdr:colOff>
      <xdr:row>60</xdr:row>
      <xdr:rowOff>94615</xdr:rowOff>
    </xdr:to>
    <xdr:sp macro="" textlink="">
      <xdr:nvSpPr>
        <xdr:cNvPr id="93" name="楕円 92">
          <a:extLst>
            <a:ext uri="{FF2B5EF4-FFF2-40B4-BE49-F238E27FC236}">
              <a16:creationId xmlns:a16="http://schemas.microsoft.com/office/drawing/2014/main" id="{2BC27982-C899-43DA-A387-4FD76C9DD84E}"/>
            </a:ext>
          </a:extLst>
        </xdr:cNvPr>
        <xdr:cNvSpPr/>
      </xdr:nvSpPr>
      <xdr:spPr>
        <a:xfrm>
          <a:off x="2857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83820</xdr:rowOff>
    </xdr:to>
    <xdr:cxnSp macro="">
      <xdr:nvCxnSpPr>
        <xdr:cNvPr id="94" name="直線コネクタ 93">
          <a:extLst>
            <a:ext uri="{FF2B5EF4-FFF2-40B4-BE49-F238E27FC236}">
              <a16:creationId xmlns:a16="http://schemas.microsoft.com/office/drawing/2014/main" id="{822C384D-97A8-4ACB-89C4-4121C6D4E828}"/>
            </a:ext>
          </a:extLst>
        </xdr:cNvPr>
        <xdr:cNvCxnSpPr/>
      </xdr:nvCxnSpPr>
      <xdr:spPr>
        <a:xfrm>
          <a:off x="2908300" y="103308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95" name="楕円 94">
          <a:extLst>
            <a:ext uri="{FF2B5EF4-FFF2-40B4-BE49-F238E27FC236}">
              <a16:creationId xmlns:a16="http://schemas.microsoft.com/office/drawing/2014/main" id="{D09CDEE5-0155-40B2-89B0-9A88030FF305}"/>
            </a:ext>
          </a:extLst>
        </xdr:cNvPr>
        <xdr:cNvSpPr/>
      </xdr:nvSpPr>
      <xdr:spPr>
        <a:xfrm>
          <a:off x="196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43815</xdr:rowOff>
    </xdr:to>
    <xdr:cxnSp macro="">
      <xdr:nvCxnSpPr>
        <xdr:cNvPr id="96" name="直線コネクタ 95">
          <a:extLst>
            <a:ext uri="{FF2B5EF4-FFF2-40B4-BE49-F238E27FC236}">
              <a16:creationId xmlns:a16="http://schemas.microsoft.com/office/drawing/2014/main" id="{28DCE53B-A996-400B-83C0-D2209DFF85B8}"/>
            </a:ext>
          </a:extLst>
        </xdr:cNvPr>
        <xdr:cNvCxnSpPr/>
      </xdr:nvCxnSpPr>
      <xdr:spPr>
        <a:xfrm>
          <a:off x="2019300" y="102908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84455</xdr:rowOff>
    </xdr:from>
    <xdr:to>
      <xdr:col>6</xdr:col>
      <xdr:colOff>38100</xdr:colOff>
      <xdr:row>60</xdr:row>
      <xdr:rowOff>14605</xdr:rowOff>
    </xdr:to>
    <xdr:sp macro="" textlink="">
      <xdr:nvSpPr>
        <xdr:cNvPr id="97" name="楕円 96">
          <a:extLst>
            <a:ext uri="{FF2B5EF4-FFF2-40B4-BE49-F238E27FC236}">
              <a16:creationId xmlns:a16="http://schemas.microsoft.com/office/drawing/2014/main" id="{D3284153-AED9-48AB-BAB1-F095D0B6F3F4}"/>
            </a:ext>
          </a:extLst>
        </xdr:cNvPr>
        <xdr:cNvSpPr/>
      </xdr:nvSpPr>
      <xdr:spPr>
        <a:xfrm>
          <a:off x="1079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135255</xdr:rowOff>
    </xdr:from>
    <xdr:to>
      <xdr:col>10</xdr:col>
      <xdr:colOff>114300</xdr:colOff>
      <xdr:row>60</xdr:row>
      <xdr:rowOff>3810</xdr:rowOff>
    </xdr:to>
    <xdr:cxnSp macro="">
      <xdr:nvCxnSpPr>
        <xdr:cNvPr id="98" name="直線コネクタ 97">
          <a:extLst>
            <a:ext uri="{FF2B5EF4-FFF2-40B4-BE49-F238E27FC236}">
              <a16:creationId xmlns:a16="http://schemas.microsoft.com/office/drawing/2014/main" id="{65F8C791-BA94-42B9-8D76-8F6C5BB4BA50}"/>
            </a:ext>
          </a:extLst>
        </xdr:cNvPr>
        <xdr:cNvCxnSpPr/>
      </xdr:nvCxnSpPr>
      <xdr:spPr>
        <a:xfrm>
          <a:off x="1130300" y="102508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99" name="n_1aveValue【体育館・プール】&#10;有形固定資産減価償却率">
          <a:extLst>
            <a:ext uri="{FF2B5EF4-FFF2-40B4-BE49-F238E27FC236}">
              <a16:creationId xmlns:a16="http://schemas.microsoft.com/office/drawing/2014/main" id="{EDBC1253-7C63-4EF8-9BF9-34212CA867D4}"/>
            </a:ext>
          </a:extLst>
        </xdr:cNvPr>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E03B71A9-F8D3-4561-862E-431428F3099C}"/>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101" name="n_3aveValue【体育館・プール】&#10;有形固定資産減価償却率">
          <a:extLst>
            <a:ext uri="{FF2B5EF4-FFF2-40B4-BE49-F238E27FC236}">
              <a16:creationId xmlns:a16="http://schemas.microsoft.com/office/drawing/2014/main" id="{E819C543-BD10-45C2-BE5D-CB7122502916}"/>
            </a:ext>
          </a:extLst>
        </xdr:cNvPr>
        <xdr:cNvSpPr txBox="1"/>
      </xdr:nvSpPr>
      <xdr:spPr>
        <a:xfrm>
          <a:off x="1816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102" name="n_4aveValue【体育館・プール】&#10;有形固定資産減価償却率">
          <a:extLst>
            <a:ext uri="{FF2B5EF4-FFF2-40B4-BE49-F238E27FC236}">
              <a16:creationId xmlns:a16="http://schemas.microsoft.com/office/drawing/2014/main" id="{AFDF7091-3446-43D3-918C-5B7CC2F3A57C}"/>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151147</xdr:rowOff>
    </xdr:from>
    <xdr:ext cx="405111" cy="259045"/>
    <xdr:sp macro="" textlink="">
      <xdr:nvSpPr>
        <xdr:cNvPr id="103" name="n_1mainValue【体育館・プール】&#10;有形固定資産減価償却率">
          <a:extLst>
            <a:ext uri="{FF2B5EF4-FFF2-40B4-BE49-F238E27FC236}">
              <a16:creationId xmlns:a16="http://schemas.microsoft.com/office/drawing/2014/main" id="{F7C5F84F-C0FF-47A1-B1F5-7E46D626C074}"/>
            </a:ext>
          </a:extLst>
        </xdr:cNvPr>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4" name="n_2mainValue【体育館・プール】&#10;有形固定資産減価償却率">
          <a:extLst>
            <a:ext uri="{FF2B5EF4-FFF2-40B4-BE49-F238E27FC236}">
              <a16:creationId xmlns:a16="http://schemas.microsoft.com/office/drawing/2014/main" id="{FC649CCA-70FC-4DBA-A11E-9F56CE317ED6}"/>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05" name="n_3mainValue【体育館・プール】&#10;有形固定資産減価償却率">
          <a:extLst>
            <a:ext uri="{FF2B5EF4-FFF2-40B4-BE49-F238E27FC236}">
              <a16:creationId xmlns:a16="http://schemas.microsoft.com/office/drawing/2014/main" id="{A5969A80-1124-49D5-A5DE-4E2BCFEF36B9}"/>
            </a:ext>
          </a:extLst>
        </xdr:cNvPr>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31132</xdr:rowOff>
    </xdr:from>
    <xdr:ext cx="405111" cy="259045"/>
    <xdr:sp macro="" textlink="">
      <xdr:nvSpPr>
        <xdr:cNvPr id="106" name="n_4mainValue【体育館・プール】&#10;有形固定資産減価償却率">
          <a:extLst>
            <a:ext uri="{FF2B5EF4-FFF2-40B4-BE49-F238E27FC236}">
              <a16:creationId xmlns:a16="http://schemas.microsoft.com/office/drawing/2014/main" id="{248A0694-91A9-4722-BA19-FC4DCF7D2D22}"/>
            </a:ext>
          </a:extLst>
        </xdr:cNvPr>
        <xdr:cNvSpPr txBox="1"/>
      </xdr:nvSpPr>
      <xdr:spPr>
        <a:xfrm>
          <a:off x="927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B07B8EC4-E6F9-4FA1-A729-35525562C1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A95532FF-8504-43C7-9E29-1BDB37F26C1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4BA13E73-3931-4EA8-AC9F-F98181F650C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C848690C-D205-4849-B0A5-38E8ADD383D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41BEA33-917E-4217-9987-56AD0BB619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17C3BB07-F2B9-48D6-B940-498E712580A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E22C4E02-A1AB-4558-9A87-5E776147DB6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B1A10A2C-502E-453C-A216-8DB19971EA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FE04CEDF-9723-4FC8-8D31-6DE7CA7D370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3618527A-DFFD-4F1F-AF61-449DF810573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84B1516B-65A1-4D81-B5BB-D47C168B57B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1E415A39-C4EC-4349-AA36-40534B362D7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BFB4DA7-B7B9-4693-BC9D-9132129192B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44382E6E-F114-4A55-9BC9-8DB053BE689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FA964569-F451-4FE5-BBF3-D82108C0F6B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F6A758CC-C5C3-487B-B4E7-504C04D56E0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82883107-929C-4219-93D9-FD8EF54CE48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4DE8AF1F-D006-433D-B3A4-75356137763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9E88455E-2381-4802-9212-8110FDFD876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B8913CE1-012D-4582-B526-9EEF8C8B169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7E4BB516-8C27-4C37-83F9-96375B00F2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A854B5B6-4051-4DB4-BCA6-5E0FC9F23BF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BD5852A7-3138-49FB-8AA3-16DEE49813C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2762E60C-7FE4-4010-9E31-CB52C6C5F7DF}"/>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DD2935BB-B72D-4743-9BE4-BE0697D85567}"/>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82700FBF-73C6-40B4-ACDF-DD9CC6CCF8BE}"/>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8B272AA7-21A1-4489-BC4C-45F89E3CE216}"/>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BDF14FBF-9B87-42B2-A7C1-2D0A0490E4DB}"/>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a16="http://schemas.microsoft.com/office/drawing/2014/main" id="{0E1AEB27-B945-4A2A-98D4-9DBC1403C470}"/>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DBBB5BA4-7C54-4714-8A3C-C990A9E2264B}"/>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6984B116-39B2-49B3-AC5E-590FF3A0FA8D}"/>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47879</xdr:rowOff>
    </xdr:from>
    <xdr:to>
      <xdr:col>46</xdr:col>
      <xdr:colOff>38100</xdr:colOff>
      <xdr:row>63</xdr:row>
      <xdr:rowOff>149479</xdr:rowOff>
    </xdr:to>
    <xdr:sp macro="" textlink="">
      <xdr:nvSpPr>
        <xdr:cNvPr id="138" name="フローチャート: 判断 137">
          <a:extLst>
            <a:ext uri="{FF2B5EF4-FFF2-40B4-BE49-F238E27FC236}">
              <a16:creationId xmlns:a16="http://schemas.microsoft.com/office/drawing/2014/main" id="{825A8F42-7B8D-4CBE-BC79-E62B2BDFFF59}"/>
            </a:ext>
          </a:extLst>
        </xdr:cNvPr>
        <xdr:cNvSpPr/>
      </xdr:nvSpPr>
      <xdr:spPr>
        <a:xfrm>
          <a:off x="8699500" y="1084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53213</xdr:rowOff>
    </xdr:from>
    <xdr:to>
      <xdr:col>41</xdr:col>
      <xdr:colOff>101600</xdr:colOff>
      <xdr:row>63</xdr:row>
      <xdr:rowOff>154813</xdr:rowOff>
    </xdr:to>
    <xdr:sp macro="" textlink="">
      <xdr:nvSpPr>
        <xdr:cNvPr id="139" name="フローチャート: 判断 138">
          <a:extLst>
            <a:ext uri="{FF2B5EF4-FFF2-40B4-BE49-F238E27FC236}">
              <a16:creationId xmlns:a16="http://schemas.microsoft.com/office/drawing/2014/main" id="{DBEB4A6A-A8B6-4B82-AF4B-88AC30FE4D11}"/>
            </a:ext>
          </a:extLst>
        </xdr:cNvPr>
        <xdr:cNvSpPr/>
      </xdr:nvSpPr>
      <xdr:spPr>
        <a:xfrm>
          <a:off x="7810500" y="1085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60452</xdr:rowOff>
    </xdr:from>
    <xdr:to>
      <xdr:col>36</xdr:col>
      <xdr:colOff>165100</xdr:colOff>
      <xdr:row>63</xdr:row>
      <xdr:rowOff>162052</xdr:rowOff>
    </xdr:to>
    <xdr:sp macro="" textlink="">
      <xdr:nvSpPr>
        <xdr:cNvPr id="140" name="フローチャート: 判断 139">
          <a:extLst>
            <a:ext uri="{FF2B5EF4-FFF2-40B4-BE49-F238E27FC236}">
              <a16:creationId xmlns:a16="http://schemas.microsoft.com/office/drawing/2014/main" id="{CD2F23BB-8717-43CB-BC31-453D68F4A610}"/>
            </a:ext>
          </a:extLst>
        </xdr:cNvPr>
        <xdr:cNvSpPr/>
      </xdr:nvSpPr>
      <xdr:spPr>
        <a:xfrm>
          <a:off x="6921500" y="1086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DBD98A2-5628-4EB8-9E89-D88EC20344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2824A15A-7F88-47AF-9AC2-57B442E04C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093C96D-B3AC-4BF1-8A9A-939598CED60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ECC3EAF-CB8E-484E-88DC-DAC7002957A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08B6A85-CBC6-4765-AE1B-EA82F90274D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117221</xdr:rowOff>
    </xdr:from>
    <xdr:to>
      <xdr:col>55</xdr:col>
      <xdr:colOff>50800</xdr:colOff>
      <xdr:row>64</xdr:row>
      <xdr:rowOff>47371</xdr:rowOff>
    </xdr:to>
    <xdr:sp macro="" textlink="">
      <xdr:nvSpPr>
        <xdr:cNvPr id="146" name="楕円 145">
          <a:extLst>
            <a:ext uri="{FF2B5EF4-FFF2-40B4-BE49-F238E27FC236}">
              <a16:creationId xmlns:a16="http://schemas.microsoft.com/office/drawing/2014/main" id="{B6983D97-673D-4313-8BF6-E239062CEC96}"/>
            </a:ext>
          </a:extLst>
        </xdr:cNvPr>
        <xdr:cNvSpPr/>
      </xdr:nvSpPr>
      <xdr:spPr>
        <a:xfrm>
          <a:off x="10426700" y="1091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32148</xdr:rowOff>
    </xdr:from>
    <xdr:ext cx="469744" cy="259045"/>
    <xdr:sp macro="" textlink="">
      <xdr:nvSpPr>
        <xdr:cNvPr id="147" name="【体育館・プール】&#10;一人当たり面積該当値テキスト">
          <a:extLst>
            <a:ext uri="{FF2B5EF4-FFF2-40B4-BE49-F238E27FC236}">
              <a16:creationId xmlns:a16="http://schemas.microsoft.com/office/drawing/2014/main" id="{8A437881-B539-4521-BA71-65F90B3EA304}"/>
            </a:ext>
          </a:extLst>
        </xdr:cNvPr>
        <xdr:cNvSpPr txBox="1"/>
      </xdr:nvSpPr>
      <xdr:spPr>
        <a:xfrm>
          <a:off x="10515600" y="1083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124841</xdr:rowOff>
    </xdr:from>
    <xdr:to>
      <xdr:col>50</xdr:col>
      <xdr:colOff>165100</xdr:colOff>
      <xdr:row>64</xdr:row>
      <xdr:rowOff>54991</xdr:rowOff>
    </xdr:to>
    <xdr:sp macro="" textlink="">
      <xdr:nvSpPr>
        <xdr:cNvPr id="148" name="楕円 147">
          <a:extLst>
            <a:ext uri="{FF2B5EF4-FFF2-40B4-BE49-F238E27FC236}">
              <a16:creationId xmlns:a16="http://schemas.microsoft.com/office/drawing/2014/main" id="{26A2702E-A3E6-41D9-A1DD-247B7EA5272A}"/>
            </a:ext>
          </a:extLst>
        </xdr:cNvPr>
        <xdr:cNvSpPr/>
      </xdr:nvSpPr>
      <xdr:spPr>
        <a:xfrm>
          <a:off x="9588500" y="109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168021</xdr:rowOff>
    </xdr:from>
    <xdr:to>
      <xdr:col>55</xdr:col>
      <xdr:colOff>0</xdr:colOff>
      <xdr:row>64</xdr:row>
      <xdr:rowOff>4191</xdr:rowOff>
    </xdr:to>
    <xdr:cxnSp macro="">
      <xdr:nvCxnSpPr>
        <xdr:cNvPr id="149" name="直線コネクタ 148">
          <a:extLst>
            <a:ext uri="{FF2B5EF4-FFF2-40B4-BE49-F238E27FC236}">
              <a16:creationId xmlns:a16="http://schemas.microsoft.com/office/drawing/2014/main" id="{0BB0EBAA-51BB-4338-B581-9895BB23712B}"/>
            </a:ext>
          </a:extLst>
        </xdr:cNvPr>
        <xdr:cNvCxnSpPr/>
      </xdr:nvCxnSpPr>
      <xdr:spPr>
        <a:xfrm flipV="1">
          <a:off x="9639300" y="10969371"/>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126365</xdr:rowOff>
    </xdr:from>
    <xdr:to>
      <xdr:col>46</xdr:col>
      <xdr:colOff>38100</xdr:colOff>
      <xdr:row>64</xdr:row>
      <xdr:rowOff>56515</xdr:rowOff>
    </xdr:to>
    <xdr:sp macro="" textlink="">
      <xdr:nvSpPr>
        <xdr:cNvPr id="150" name="楕円 149">
          <a:extLst>
            <a:ext uri="{FF2B5EF4-FFF2-40B4-BE49-F238E27FC236}">
              <a16:creationId xmlns:a16="http://schemas.microsoft.com/office/drawing/2014/main" id="{74C8121F-83D9-4F19-B3E1-373FC52ED4CE}"/>
            </a:ext>
          </a:extLst>
        </xdr:cNvPr>
        <xdr:cNvSpPr/>
      </xdr:nvSpPr>
      <xdr:spPr>
        <a:xfrm>
          <a:off x="8699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4191</xdr:rowOff>
    </xdr:from>
    <xdr:to>
      <xdr:col>50</xdr:col>
      <xdr:colOff>114300</xdr:colOff>
      <xdr:row>64</xdr:row>
      <xdr:rowOff>5715</xdr:rowOff>
    </xdr:to>
    <xdr:cxnSp macro="">
      <xdr:nvCxnSpPr>
        <xdr:cNvPr id="151" name="直線コネクタ 150">
          <a:extLst>
            <a:ext uri="{FF2B5EF4-FFF2-40B4-BE49-F238E27FC236}">
              <a16:creationId xmlns:a16="http://schemas.microsoft.com/office/drawing/2014/main" id="{16A09D74-73FD-417E-9B45-707170B9CC61}"/>
            </a:ext>
          </a:extLst>
        </xdr:cNvPr>
        <xdr:cNvCxnSpPr/>
      </xdr:nvCxnSpPr>
      <xdr:spPr>
        <a:xfrm flipV="1">
          <a:off x="8750300" y="1097699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127889</xdr:rowOff>
    </xdr:from>
    <xdr:to>
      <xdr:col>41</xdr:col>
      <xdr:colOff>101600</xdr:colOff>
      <xdr:row>64</xdr:row>
      <xdr:rowOff>58039</xdr:rowOff>
    </xdr:to>
    <xdr:sp macro="" textlink="">
      <xdr:nvSpPr>
        <xdr:cNvPr id="152" name="楕円 151">
          <a:extLst>
            <a:ext uri="{FF2B5EF4-FFF2-40B4-BE49-F238E27FC236}">
              <a16:creationId xmlns:a16="http://schemas.microsoft.com/office/drawing/2014/main" id="{C563DAF2-C96B-4064-AE15-A502EB7DA80B}"/>
            </a:ext>
          </a:extLst>
        </xdr:cNvPr>
        <xdr:cNvSpPr/>
      </xdr:nvSpPr>
      <xdr:spPr>
        <a:xfrm>
          <a:off x="7810500" y="109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5715</xdr:rowOff>
    </xdr:from>
    <xdr:to>
      <xdr:col>45</xdr:col>
      <xdr:colOff>177800</xdr:colOff>
      <xdr:row>64</xdr:row>
      <xdr:rowOff>7239</xdr:rowOff>
    </xdr:to>
    <xdr:cxnSp macro="">
      <xdr:nvCxnSpPr>
        <xdr:cNvPr id="153" name="直線コネクタ 152">
          <a:extLst>
            <a:ext uri="{FF2B5EF4-FFF2-40B4-BE49-F238E27FC236}">
              <a16:creationId xmlns:a16="http://schemas.microsoft.com/office/drawing/2014/main" id="{76FF7E3B-2BE5-4721-AFA8-71BF7DC4BF40}"/>
            </a:ext>
          </a:extLst>
        </xdr:cNvPr>
        <xdr:cNvCxnSpPr/>
      </xdr:nvCxnSpPr>
      <xdr:spPr>
        <a:xfrm flipV="1">
          <a:off x="7861300" y="109785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129794</xdr:rowOff>
    </xdr:from>
    <xdr:to>
      <xdr:col>36</xdr:col>
      <xdr:colOff>165100</xdr:colOff>
      <xdr:row>64</xdr:row>
      <xdr:rowOff>59944</xdr:rowOff>
    </xdr:to>
    <xdr:sp macro="" textlink="">
      <xdr:nvSpPr>
        <xdr:cNvPr id="154" name="楕円 153">
          <a:extLst>
            <a:ext uri="{FF2B5EF4-FFF2-40B4-BE49-F238E27FC236}">
              <a16:creationId xmlns:a16="http://schemas.microsoft.com/office/drawing/2014/main" id="{11F24C8F-AE89-4AE8-98CB-4042D3919648}"/>
            </a:ext>
          </a:extLst>
        </xdr:cNvPr>
        <xdr:cNvSpPr/>
      </xdr:nvSpPr>
      <xdr:spPr>
        <a:xfrm>
          <a:off x="6921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7239</xdr:rowOff>
    </xdr:from>
    <xdr:to>
      <xdr:col>41</xdr:col>
      <xdr:colOff>50800</xdr:colOff>
      <xdr:row>64</xdr:row>
      <xdr:rowOff>9144</xdr:rowOff>
    </xdr:to>
    <xdr:cxnSp macro="">
      <xdr:nvCxnSpPr>
        <xdr:cNvPr id="155" name="直線コネクタ 154">
          <a:extLst>
            <a:ext uri="{FF2B5EF4-FFF2-40B4-BE49-F238E27FC236}">
              <a16:creationId xmlns:a16="http://schemas.microsoft.com/office/drawing/2014/main" id="{2A41A2D7-2FF2-44F6-8E82-B359E0192D7B}"/>
            </a:ext>
          </a:extLst>
        </xdr:cNvPr>
        <xdr:cNvCxnSpPr/>
      </xdr:nvCxnSpPr>
      <xdr:spPr>
        <a:xfrm flipV="1">
          <a:off x="6972300" y="1098003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a:extLst>
            <a:ext uri="{FF2B5EF4-FFF2-40B4-BE49-F238E27FC236}">
              <a16:creationId xmlns:a16="http://schemas.microsoft.com/office/drawing/2014/main" id="{286503AB-069F-4D0E-81B7-A2649F069DE2}"/>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166006</xdr:rowOff>
    </xdr:from>
    <xdr:ext cx="469744" cy="259045"/>
    <xdr:sp macro="" textlink="">
      <xdr:nvSpPr>
        <xdr:cNvPr id="157" name="n_2aveValue【体育館・プール】&#10;一人当たり面積">
          <a:extLst>
            <a:ext uri="{FF2B5EF4-FFF2-40B4-BE49-F238E27FC236}">
              <a16:creationId xmlns:a16="http://schemas.microsoft.com/office/drawing/2014/main" id="{C9A6D592-4129-40B0-8A3C-5060423FD87F}"/>
            </a:ext>
          </a:extLst>
        </xdr:cNvPr>
        <xdr:cNvSpPr txBox="1"/>
      </xdr:nvSpPr>
      <xdr:spPr>
        <a:xfrm>
          <a:off x="8515427" y="106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171340</xdr:rowOff>
    </xdr:from>
    <xdr:ext cx="469744" cy="259045"/>
    <xdr:sp macro="" textlink="">
      <xdr:nvSpPr>
        <xdr:cNvPr id="158" name="n_3aveValue【体育館・プール】&#10;一人当たり面積">
          <a:extLst>
            <a:ext uri="{FF2B5EF4-FFF2-40B4-BE49-F238E27FC236}">
              <a16:creationId xmlns:a16="http://schemas.microsoft.com/office/drawing/2014/main" id="{A9B6AE9C-C02B-49E2-8858-E124E71F0254}"/>
            </a:ext>
          </a:extLst>
        </xdr:cNvPr>
        <xdr:cNvSpPr txBox="1"/>
      </xdr:nvSpPr>
      <xdr:spPr>
        <a:xfrm>
          <a:off x="7626427" y="1062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7129</xdr:rowOff>
    </xdr:from>
    <xdr:ext cx="469744" cy="259045"/>
    <xdr:sp macro="" textlink="">
      <xdr:nvSpPr>
        <xdr:cNvPr id="159" name="n_4aveValue【体育館・プール】&#10;一人当たり面積">
          <a:extLst>
            <a:ext uri="{FF2B5EF4-FFF2-40B4-BE49-F238E27FC236}">
              <a16:creationId xmlns:a16="http://schemas.microsoft.com/office/drawing/2014/main" id="{C5898249-5A04-4855-BAF4-6DC1C030104B}"/>
            </a:ext>
          </a:extLst>
        </xdr:cNvPr>
        <xdr:cNvSpPr txBox="1"/>
      </xdr:nvSpPr>
      <xdr:spPr>
        <a:xfrm>
          <a:off x="6737427" y="106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46118</xdr:rowOff>
    </xdr:from>
    <xdr:ext cx="469744" cy="259045"/>
    <xdr:sp macro="" textlink="">
      <xdr:nvSpPr>
        <xdr:cNvPr id="160" name="n_1mainValue【体育館・プール】&#10;一人当たり面積">
          <a:extLst>
            <a:ext uri="{FF2B5EF4-FFF2-40B4-BE49-F238E27FC236}">
              <a16:creationId xmlns:a16="http://schemas.microsoft.com/office/drawing/2014/main" id="{0D26667D-DA85-401F-8B54-6C385FDDDC96}"/>
            </a:ext>
          </a:extLst>
        </xdr:cNvPr>
        <xdr:cNvSpPr txBox="1"/>
      </xdr:nvSpPr>
      <xdr:spPr>
        <a:xfrm>
          <a:off x="9391727" y="1101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47642</xdr:rowOff>
    </xdr:from>
    <xdr:ext cx="469744" cy="259045"/>
    <xdr:sp macro="" textlink="">
      <xdr:nvSpPr>
        <xdr:cNvPr id="161" name="n_2mainValue【体育館・プール】&#10;一人当たり面積">
          <a:extLst>
            <a:ext uri="{FF2B5EF4-FFF2-40B4-BE49-F238E27FC236}">
              <a16:creationId xmlns:a16="http://schemas.microsoft.com/office/drawing/2014/main" id="{CA72EC77-8E63-4C19-87B7-60CDBFE115C0}"/>
            </a:ext>
          </a:extLst>
        </xdr:cNvPr>
        <xdr:cNvSpPr txBox="1"/>
      </xdr:nvSpPr>
      <xdr:spPr>
        <a:xfrm>
          <a:off x="85154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49166</xdr:rowOff>
    </xdr:from>
    <xdr:ext cx="469744" cy="259045"/>
    <xdr:sp macro="" textlink="">
      <xdr:nvSpPr>
        <xdr:cNvPr id="162" name="n_3mainValue【体育館・プール】&#10;一人当たり面積">
          <a:extLst>
            <a:ext uri="{FF2B5EF4-FFF2-40B4-BE49-F238E27FC236}">
              <a16:creationId xmlns:a16="http://schemas.microsoft.com/office/drawing/2014/main" id="{0BA1AA2C-64AC-421B-BB21-AF2B4F54243C}"/>
            </a:ext>
          </a:extLst>
        </xdr:cNvPr>
        <xdr:cNvSpPr txBox="1"/>
      </xdr:nvSpPr>
      <xdr:spPr>
        <a:xfrm>
          <a:off x="7626427"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51071</xdr:rowOff>
    </xdr:from>
    <xdr:ext cx="469744" cy="259045"/>
    <xdr:sp macro="" textlink="">
      <xdr:nvSpPr>
        <xdr:cNvPr id="163" name="n_4mainValue【体育館・プール】&#10;一人当たり面積">
          <a:extLst>
            <a:ext uri="{FF2B5EF4-FFF2-40B4-BE49-F238E27FC236}">
              <a16:creationId xmlns:a16="http://schemas.microsoft.com/office/drawing/2014/main" id="{C17E3626-0BB9-4649-AF02-58BC654DD16F}"/>
            </a:ext>
          </a:extLst>
        </xdr:cNvPr>
        <xdr:cNvSpPr txBox="1"/>
      </xdr:nvSpPr>
      <xdr:spPr>
        <a:xfrm>
          <a:off x="67374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BCBE1097-D4AD-4326-8148-FAA6C95C96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C3FC8E8F-55BC-4128-8E96-59309AFC81D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634A2F6-256B-4228-BE1E-1EDA45CA55D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FA7AFEDB-9EDD-42DA-8261-4BDCEA99B4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EA76A63D-B486-4448-B206-0816070B13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6F21A0BA-1876-49ED-BD0C-43EA1EAB71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A6456FAB-D797-4AFC-8CEF-B8A8D368033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A30D985F-61FC-464F-A435-CBAD37C603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CE64CEEF-BA33-4131-8070-A979FDCDF0E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EA40258B-71FE-4096-A8CB-D0E3CE91E38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3E9833BC-179D-4A31-8DE6-0CDD62859CB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14AF8A82-63E7-46C6-A0C0-D13B8104B1C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85DC8A10-6374-44F7-B5C1-06DE0DCE277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3DDDEA9C-886A-4C6A-B446-E5E3A73C22E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061075E6-109D-412D-BBB4-6306B856377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C61D044E-E087-4185-A34C-3643077A4E1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46A6E89C-F072-4CC8-852F-A52048A8CF8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7BE20FDD-C9C3-4D9E-84DD-C1F8C3EB5EB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8CC9F607-69B8-452B-86B3-574F9576CF2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E5FB098D-6644-4FEC-896F-C8DC9AC7848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B9D8AF43-9A11-4131-94F5-4A309D91C5A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0E44E431-0FA6-44F7-949A-A76773D337A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2EEA3C7B-71FA-40B1-B223-7562E4A9A4E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FF94E6B2-2BC6-4C74-97E9-D52469EEB10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860CF2D9-AC49-4B00-A74E-35AA29D7D1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29AD4136-0BF1-48A2-90E7-0C48A9E7658A}"/>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42A11FC4-0451-4B22-B703-737108EF9B8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8EFFC021-9D14-4037-A57A-53A325F28E5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B61EC70C-C1AB-427F-AEAF-0D3BE943C59E}"/>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00E7387D-66CF-49BB-B9E6-1ACD8436C5A6}"/>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4EA6998E-791E-4CE7-B1AE-BA523FD9237D}"/>
            </a:ext>
          </a:extLst>
        </xdr:cNvPr>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9091D737-369F-4FF2-BE14-6015B8B06C59}"/>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80043448-48B1-4EAD-9EC7-B2F0DA5CB497}"/>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142421</xdr:rowOff>
    </xdr:from>
    <xdr:to>
      <xdr:col>15</xdr:col>
      <xdr:colOff>101600</xdr:colOff>
      <xdr:row>83</xdr:row>
      <xdr:rowOff>72571</xdr:rowOff>
    </xdr:to>
    <xdr:sp macro="" textlink="">
      <xdr:nvSpPr>
        <xdr:cNvPr id="197" name="フローチャート: 判断 196">
          <a:extLst>
            <a:ext uri="{FF2B5EF4-FFF2-40B4-BE49-F238E27FC236}">
              <a16:creationId xmlns:a16="http://schemas.microsoft.com/office/drawing/2014/main" id="{5F05288F-2EEB-4CFF-B096-60656AA8FC39}"/>
            </a:ext>
          </a:extLst>
        </xdr:cNvPr>
        <xdr:cNvSpPr/>
      </xdr:nvSpPr>
      <xdr:spPr>
        <a:xfrm>
          <a:off x="2857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111398</xdr:rowOff>
    </xdr:from>
    <xdr:to>
      <xdr:col>10</xdr:col>
      <xdr:colOff>165100</xdr:colOff>
      <xdr:row>83</xdr:row>
      <xdr:rowOff>41548</xdr:rowOff>
    </xdr:to>
    <xdr:sp macro="" textlink="">
      <xdr:nvSpPr>
        <xdr:cNvPr id="198" name="フローチャート: 判断 197">
          <a:extLst>
            <a:ext uri="{FF2B5EF4-FFF2-40B4-BE49-F238E27FC236}">
              <a16:creationId xmlns:a16="http://schemas.microsoft.com/office/drawing/2014/main" id="{01BE2B56-B1EF-4C94-906E-64FBF838EE51}"/>
            </a:ext>
          </a:extLst>
        </xdr:cNvPr>
        <xdr:cNvSpPr/>
      </xdr:nvSpPr>
      <xdr:spPr>
        <a:xfrm>
          <a:off x="1968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77107</xdr:rowOff>
    </xdr:from>
    <xdr:to>
      <xdr:col>6</xdr:col>
      <xdr:colOff>38100</xdr:colOff>
      <xdr:row>83</xdr:row>
      <xdr:rowOff>7257</xdr:rowOff>
    </xdr:to>
    <xdr:sp macro="" textlink="">
      <xdr:nvSpPr>
        <xdr:cNvPr id="199" name="フローチャート: 判断 198">
          <a:extLst>
            <a:ext uri="{FF2B5EF4-FFF2-40B4-BE49-F238E27FC236}">
              <a16:creationId xmlns:a16="http://schemas.microsoft.com/office/drawing/2014/main" id="{0AEC0AC6-B612-4940-A379-FA32EA7CE894}"/>
            </a:ext>
          </a:extLst>
        </xdr:cNvPr>
        <xdr:cNvSpPr/>
      </xdr:nvSpPr>
      <xdr:spPr>
        <a:xfrm>
          <a:off x="1079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C4DB88D7-2EA0-4A7B-BD09-412620C5352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2184966-491D-4029-8D64-77074080C6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4D141DD-22CF-4CB2-9B19-6FDF5249AE3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DD64F69-FA3D-4651-A8F5-960692C8236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5AA049AA-BB57-4436-BBD8-292EE2184D2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153851</xdr:rowOff>
    </xdr:from>
    <xdr:to>
      <xdr:col>24</xdr:col>
      <xdr:colOff>114300</xdr:colOff>
      <xdr:row>84</xdr:row>
      <xdr:rowOff>84001</xdr:rowOff>
    </xdr:to>
    <xdr:sp macro="" textlink="">
      <xdr:nvSpPr>
        <xdr:cNvPr id="205" name="楕円 204">
          <a:extLst>
            <a:ext uri="{FF2B5EF4-FFF2-40B4-BE49-F238E27FC236}">
              <a16:creationId xmlns:a16="http://schemas.microsoft.com/office/drawing/2014/main" id="{BA42F33F-BFBC-4F16-8211-DAA94B84104A}"/>
            </a:ext>
          </a:extLst>
        </xdr:cNvPr>
        <xdr:cNvSpPr/>
      </xdr:nvSpPr>
      <xdr:spPr>
        <a:xfrm>
          <a:off x="45847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132278</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A0F7E800-0EAA-4E0E-93F2-B4CAB15A0612}"/>
            </a:ext>
          </a:extLst>
        </xdr:cNvPr>
        <xdr:cNvSpPr txBox="1"/>
      </xdr:nvSpPr>
      <xdr:spPr>
        <a:xfrm>
          <a:off x="4673600"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117929</xdr:rowOff>
    </xdr:from>
    <xdr:to>
      <xdr:col>20</xdr:col>
      <xdr:colOff>38100</xdr:colOff>
      <xdr:row>84</xdr:row>
      <xdr:rowOff>48079</xdr:rowOff>
    </xdr:to>
    <xdr:sp macro="" textlink="">
      <xdr:nvSpPr>
        <xdr:cNvPr id="207" name="楕円 206">
          <a:extLst>
            <a:ext uri="{FF2B5EF4-FFF2-40B4-BE49-F238E27FC236}">
              <a16:creationId xmlns:a16="http://schemas.microsoft.com/office/drawing/2014/main" id="{0F5D02FF-9C28-437A-BF97-D2AB9E15B234}"/>
            </a:ext>
          </a:extLst>
        </xdr:cNvPr>
        <xdr:cNvSpPr/>
      </xdr:nvSpPr>
      <xdr:spPr>
        <a:xfrm>
          <a:off x="3746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168729</xdr:rowOff>
    </xdr:from>
    <xdr:to>
      <xdr:col>24</xdr:col>
      <xdr:colOff>63500</xdr:colOff>
      <xdr:row>84</xdr:row>
      <xdr:rowOff>33201</xdr:rowOff>
    </xdr:to>
    <xdr:cxnSp macro="">
      <xdr:nvCxnSpPr>
        <xdr:cNvPr id="208" name="直線コネクタ 207">
          <a:extLst>
            <a:ext uri="{FF2B5EF4-FFF2-40B4-BE49-F238E27FC236}">
              <a16:creationId xmlns:a16="http://schemas.microsoft.com/office/drawing/2014/main" id="{CB220A9E-0E4F-413A-BB8E-265EF5A12DD4}"/>
            </a:ext>
          </a:extLst>
        </xdr:cNvPr>
        <xdr:cNvCxnSpPr/>
      </xdr:nvCxnSpPr>
      <xdr:spPr>
        <a:xfrm>
          <a:off x="3797300" y="1439907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83638</xdr:rowOff>
    </xdr:from>
    <xdr:to>
      <xdr:col>15</xdr:col>
      <xdr:colOff>101600</xdr:colOff>
      <xdr:row>84</xdr:row>
      <xdr:rowOff>13788</xdr:rowOff>
    </xdr:to>
    <xdr:sp macro="" textlink="">
      <xdr:nvSpPr>
        <xdr:cNvPr id="209" name="楕円 208">
          <a:extLst>
            <a:ext uri="{FF2B5EF4-FFF2-40B4-BE49-F238E27FC236}">
              <a16:creationId xmlns:a16="http://schemas.microsoft.com/office/drawing/2014/main" id="{9FB0D489-9BE5-4FC5-809B-E6C3FBFE6B97}"/>
            </a:ext>
          </a:extLst>
        </xdr:cNvPr>
        <xdr:cNvSpPr/>
      </xdr:nvSpPr>
      <xdr:spPr>
        <a:xfrm>
          <a:off x="2857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134438</xdr:rowOff>
    </xdr:from>
    <xdr:to>
      <xdr:col>19</xdr:col>
      <xdr:colOff>177800</xdr:colOff>
      <xdr:row>83</xdr:row>
      <xdr:rowOff>168729</xdr:rowOff>
    </xdr:to>
    <xdr:cxnSp macro="">
      <xdr:nvCxnSpPr>
        <xdr:cNvPr id="210" name="直線コネクタ 209">
          <a:extLst>
            <a:ext uri="{FF2B5EF4-FFF2-40B4-BE49-F238E27FC236}">
              <a16:creationId xmlns:a16="http://schemas.microsoft.com/office/drawing/2014/main" id="{E66D940B-3E1C-4AAA-BF06-897C3B2410E6}"/>
            </a:ext>
          </a:extLst>
        </xdr:cNvPr>
        <xdr:cNvCxnSpPr/>
      </xdr:nvCxnSpPr>
      <xdr:spPr>
        <a:xfrm>
          <a:off x="2908300" y="143647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11" name="楕円 210">
          <a:extLst>
            <a:ext uri="{FF2B5EF4-FFF2-40B4-BE49-F238E27FC236}">
              <a16:creationId xmlns:a16="http://schemas.microsoft.com/office/drawing/2014/main" id="{425187DE-16F7-4A9C-964D-C580A451F5F8}"/>
            </a:ext>
          </a:extLst>
        </xdr:cNvPr>
        <xdr:cNvSpPr/>
      </xdr:nvSpPr>
      <xdr:spPr>
        <a:xfrm>
          <a:off x="1968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100149</xdr:rowOff>
    </xdr:from>
    <xdr:to>
      <xdr:col>15</xdr:col>
      <xdr:colOff>50800</xdr:colOff>
      <xdr:row>83</xdr:row>
      <xdr:rowOff>134438</xdr:rowOff>
    </xdr:to>
    <xdr:cxnSp macro="">
      <xdr:nvCxnSpPr>
        <xdr:cNvPr id="212" name="直線コネクタ 211">
          <a:extLst>
            <a:ext uri="{FF2B5EF4-FFF2-40B4-BE49-F238E27FC236}">
              <a16:creationId xmlns:a16="http://schemas.microsoft.com/office/drawing/2014/main" id="{72878C0E-D684-4DA0-9067-34722E336556}"/>
            </a:ext>
          </a:extLst>
        </xdr:cNvPr>
        <xdr:cNvCxnSpPr/>
      </xdr:nvCxnSpPr>
      <xdr:spPr>
        <a:xfrm>
          <a:off x="2019300" y="143304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13426</xdr:rowOff>
    </xdr:from>
    <xdr:to>
      <xdr:col>6</xdr:col>
      <xdr:colOff>38100</xdr:colOff>
      <xdr:row>83</xdr:row>
      <xdr:rowOff>115026</xdr:rowOff>
    </xdr:to>
    <xdr:sp macro="" textlink="">
      <xdr:nvSpPr>
        <xdr:cNvPr id="213" name="楕円 212">
          <a:extLst>
            <a:ext uri="{FF2B5EF4-FFF2-40B4-BE49-F238E27FC236}">
              <a16:creationId xmlns:a16="http://schemas.microsoft.com/office/drawing/2014/main" id="{5B2F611C-9A8C-4F21-89EE-9D514F20E9BA}"/>
            </a:ext>
          </a:extLst>
        </xdr:cNvPr>
        <xdr:cNvSpPr/>
      </xdr:nvSpPr>
      <xdr:spPr>
        <a:xfrm>
          <a:off x="1079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64226</xdr:rowOff>
    </xdr:from>
    <xdr:to>
      <xdr:col>10</xdr:col>
      <xdr:colOff>114300</xdr:colOff>
      <xdr:row>83</xdr:row>
      <xdr:rowOff>100149</xdr:rowOff>
    </xdr:to>
    <xdr:cxnSp macro="">
      <xdr:nvCxnSpPr>
        <xdr:cNvPr id="214" name="直線コネクタ 213">
          <a:extLst>
            <a:ext uri="{FF2B5EF4-FFF2-40B4-BE49-F238E27FC236}">
              <a16:creationId xmlns:a16="http://schemas.microsoft.com/office/drawing/2014/main" id="{8F336839-4481-48CF-B2EE-300BE850B5BC}"/>
            </a:ext>
          </a:extLst>
        </xdr:cNvPr>
        <xdr:cNvCxnSpPr/>
      </xdr:nvCxnSpPr>
      <xdr:spPr>
        <a:xfrm>
          <a:off x="1130300" y="142945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5" name="n_1aveValue【福祉施設】&#10;有形固定資産減価償却率">
          <a:extLst>
            <a:ext uri="{FF2B5EF4-FFF2-40B4-BE49-F238E27FC236}">
              <a16:creationId xmlns:a16="http://schemas.microsoft.com/office/drawing/2014/main" id="{3F90B61F-E735-4AE6-8612-D28EF4D08C1A}"/>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89098</xdr:rowOff>
    </xdr:from>
    <xdr:ext cx="405111" cy="259045"/>
    <xdr:sp macro="" textlink="">
      <xdr:nvSpPr>
        <xdr:cNvPr id="216" name="n_2aveValue【福祉施設】&#10;有形固定資産減価償却率">
          <a:extLst>
            <a:ext uri="{FF2B5EF4-FFF2-40B4-BE49-F238E27FC236}">
              <a16:creationId xmlns:a16="http://schemas.microsoft.com/office/drawing/2014/main" id="{45DCB470-E9C2-41C6-9601-B0795D62BD00}"/>
            </a:ext>
          </a:extLst>
        </xdr:cNvPr>
        <xdr:cNvSpPr txBox="1"/>
      </xdr:nvSpPr>
      <xdr:spPr>
        <a:xfrm>
          <a:off x="2705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58075</xdr:rowOff>
    </xdr:from>
    <xdr:ext cx="405111" cy="259045"/>
    <xdr:sp macro="" textlink="">
      <xdr:nvSpPr>
        <xdr:cNvPr id="217" name="n_3aveValue【福祉施設】&#10;有形固定資産減価償却率">
          <a:extLst>
            <a:ext uri="{FF2B5EF4-FFF2-40B4-BE49-F238E27FC236}">
              <a16:creationId xmlns:a16="http://schemas.microsoft.com/office/drawing/2014/main" id="{99C4E7FC-2131-426E-BEF8-95FEB81A7D14}"/>
            </a:ext>
          </a:extLst>
        </xdr:cNvPr>
        <xdr:cNvSpPr txBox="1"/>
      </xdr:nvSpPr>
      <xdr:spPr>
        <a:xfrm>
          <a:off x="1816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23784</xdr:rowOff>
    </xdr:from>
    <xdr:ext cx="405111" cy="259045"/>
    <xdr:sp macro="" textlink="">
      <xdr:nvSpPr>
        <xdr:cNvPr id="218" name="n_4aveValue【福祉施設】&#10;有形固定資産減価償却率">
          <a:extLst>
            <a:ext uri="{FF2B5EF4-FFF2-40B4-BE49-F238E27FC236}">
              <a16:creationId xmlns:a16="http://schemas.microsoft.com/office/drawing/2014/main" id="{E6D002E0-8291-4BAA-9797-DDD2DFF056C4}"/>
            </a:ext>
          </a:extLst>
        </xdr:cNvPr>
        <xdr:cNvSpPr txBox="1"/>
      </xdr:nvSpPr>
      <xdr:spPr>
        <a:xfrm>
          <a:off x="927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39206</xdr:rowOff>
    </xdr:from>
    <xdr:ext cx="405111" cy="259045"/>
    <xdr:sp macro="" textlink="">
      <xdr:nvSpPr>
        <xdr:cNvPr id="219" name="n_1mainValue【福祉施設】&#10;有形固定資産減価償却率">
          <a:extLst>
            <a:ext uri="{FF2B5EF4-FFF2-40B4-BE49-F238E27FC236}">
              <a16:creationId xmlns:a16="http://schemas.microsoft.com/office/drawing/2014/main" id="{6AB87B24-DCB4-40D0-8388-922E81C74BC3}"/>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220" name="n_2mainValue【福祉施設】&#10;有形固定資産減価償却率">
          <a:extLst>
            <a:ext uri="{FF2B5EF4-FFF2-40B4-BE49-F238E27FC236}">
              <a16:creationId xmlns:a16="http://schemas.microsoft.com/office/drawing/2014/main" id="{E0977584-F8D0-4B9C-9E31-05FF830A2CFD}"/>
            </a:ext>
          </a:extLst>
        </xdr:cNvPr>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221" name="n_3mainValue【福祉施設】&#10;有形固定資産減価償却率">
          <a:extLst>
            <a:ext uri="{FF2B5EF4-FFF2-40B4-BE49-F238E27FC236}">
              <a16:creationId xmlns:a16="http://schemas.microsoft.com/office/drawing/2014/main" id="{1D15E372-A9E1-4B08-8DE0-34959506E139}"/>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106153</xdr:rowOff>
    </xdr:from>
    <xdr:ext cx="405111" cy="259045"/>
    <xdr:sp macro="" textlink="">
      <xdr:nvSpPr>
        <xdr:cNvPr id="222" name="n_4mainValue【福祉施設】&#10;有形固定資産減価償却率">
          <a:extLst>
            <a:ext uri="{FF2B5EF4-FFF2-40B4-BE49-F238E27FC236}">
              <a16:creationId xmlns:a16="http://schemas.microsoft.com/office/drawing/2014/main" id="{A2C2F36D-6FD2-46C2-AAFF-9ADE2EF07B58}"/>
            </a:ext>
          </a:extLst>
        </xdr:cNvPr>
        <xdr:cNvSpPr txBox="1"/>
      </xdr:nvSpPr>
      <xdr:spPr>
        <a:xfrm>
          <a:off x="927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1FA10A5-855B-4525-8CDA-0852F68690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8D0B8029-2527-4492-BEEC-397D39C6A9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77F6ACC1-77DE-4742-A465-137F5A2AC09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44AB3871-DD82-4C9A-8018-D216FBB073B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BC766DE5-6FB2-41D2-A9D5-61FF45F02D3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16F4044-6B2B-45BA-BFE8-625F63B7F7D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E2255EA9-4CB4-44BB-A57A-44D13814977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A4266BE5-5AFE-437F-BA4D-FB1A6F8559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A8AA6E38-9A67-4ECE-B7AF-3AA18C275A8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F80E3386-E792-4EA7-9EDA-100F12ED3EC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E4FEE78B-932A-4965-9BB3-B591B9EB49B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AFD90597-0C1D-4875-9A83-27F25EABC45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79814E3E-C242-4BD7-A6C0-EA6E819DA57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EF869B8C-194A-4307-914D-65F77D9EB4B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7008A61D-3D05-4A32-A1A7-D2CFA203AD9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89BD3B83-E626-4D0C-8E0E-A9B424DBDA7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BB34FFF9-35FB-4B65-8F7B-41734559091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78336107-AFE5-46DE-B223-76DA90DAD84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2B3EE921-ADB4-4013-B33A-70B2FD14F8E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484E2739-0271-4776-9BB7-E83926DDE85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98399E39-E858-49D8-AB46-009C5975A4E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4561FE6E-159A-444B-9141-C3ECF812B74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97E4F6DA-DE98-40AA-8BDD-7465470E5AC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553ADFE7-3457-4397-95DB-82280E45A511}"/>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8E78131E-2EE8-4EEE-91CB-A22F973AFBF9}"/>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0956ECFA-CE4E-43B4-84D6-148C9D9CBB55}"/>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81ED2E18-6C90-44AB-B0E1-6ED1E16EF752}"/>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85CC48B9-E869-4C3F-A21A-CD78F6FC18CF}"/>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a:extLst>
            <a:ext uri="{FF2B5EF4-FFF2-40B4-BE49-F238E27FC236}">
              <a16:creationId xmlns:a16="http://schemas.microsoft.com/office/drawing/2014/main" id="{478F98B2-1DF5-4FBB-BBC1-C89144A2B950}"/>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B4675F28-F88E-4770-97E7-C7755070BCC6}"/>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DE247300-CA2A-4A1C-85EB-476EDE4876B5}"/>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88646</xdr:rowOff>
    </xdr:from>
    <xdr:to>
      <xdr:col>46</xdr:col>
      <xdr:colOff>38100</xdr:colOff>
      <xdr:row>86</xdr:row>
      <xdr:rowOff>18796</xdr:rowOff>
    </xdr:to>
    <xdr:sp macro="" textlink="">
      <xdr:nvSpPr>
        <xdr:cNvPr id="254" name="フローチャート: 判断 253">
          <a:extLst>
            <a:ext uri="{FF2B5EF4-FFF2-40B4-BE49-F238E27FC236}">
              <a16:creationId xmlns:a16="http://schemas.microsoft.com/office/drawing/2014/main" id="{78995E4C-2883-419D-9C10-1EA93205B8E5}"/>
            </a:ext>
          </a:extLst>
        </xdr:cNvPr>
        <xdr:cNvSpPr/>
      </xdr:nvSpPr>
      <xdr:spPr>
        <a:xfrm>
          <a:off x="8699500" y="146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55" name="フローチャート: 判断 254">
          <a:extLst>
            <a:ext uri="{FF2B5EF4-FFF2-40B4-BE49-F238E27FC236}">
              <a16:creationId xmlns:a16="http://schemas.microsoft.com/office/drawing/2014/main" id="{12D47296-C332-4599-8B37-B6F653A7DE06}"/>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99313</xdr:rowOff>
    </xdr:from>
    <xdr:to>
      <xdr:col>36</xdr:col>
      <xdr:colOff>165100</xdr:colOff>
      <xdr:row>86</xdr:row>
      <xdr:rowOff>29463</xdr:rowOff>
    </xdr:to>
    <xdr:sp macro="" textlink="">
      <xdr:nvSpPr>
        <xdr:cNvPr id="256" name="フローチャート: 判断 255">
          <a:extLst>
            <a:ext uri="{FF2B5EF4-FFF2-40B4-BE49-F238E27FC236}">
              <a16:creationId xmlns:a16="http://schemas.microsoft.com/office/drawing/2014/main" id="{6C7F82E8-1C29-4EC4-96F1-D5249A443B28}"/>
            </a:ext>
          </a:extLst>
        </xdr:cNvPr>
        <xdr:cNvSpPr/>
      </xdr:nvSpPr>
      <xdr:spPr>
        <a:xfrm>
          <a:off x="6921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0CE3303-5676-43FD-9197-476EE7FE3CE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11CACAB-248D-448F-AB33-8B58F12524B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103896A-7168-457C-83D3-0259F8F50F2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F7CBF904-A4BB-422E-8C36-2C24D811A30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442C263-B633-42BB-9FED-8B20B1DD275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164085</xdr:rowOff>
    </xdr:from>
    <xdr:to>
      <xdr:col>55</xdr:col>
      <xdr:colOff>50800</xdr:colOff>
      <xdr:row>86</xdr:row>
      <xdr:rowOff>94235</xdr:rowOff>
    </xdr:to>
    <xdr:sp macro="" textlink="">
      <xdr:nvSpPr>
        <xdr:cNvPr id="262" name="楕円 261">
          <a:extLst>
            <a:ext uri="{FF2B5EF4-FFF2-40B4-BE49-F238E27FC236}">
              <a16:creationId xmlns:a16="http://schemas.microsoft.com/office/drawing/2014/main" id="{9D36782C-711A-42F2-9EF2-398A5393B07B}"/>
            </a:ext>
          </a:extLst>
        </xdr:cNvPr>
        <xdr:cNvSpPr/>
      </xdr:nvSpPr>
      <xdr:spPr>
        <a:xfrm>
          <a:off x="104267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79012</xdr:rowOff>
    </xdr:from>
    <xdr:ext cx="469744" cy="259045"/>
    <xdr:sp macro="" textlink="">
      <xdr:nvSpPr>
        <xdr:cNvPr id="263" name="【福祉施設】&#10;一人当たり面積該当値テキスト">
          <a:extLst>
            <a:ext uri="{FF2B5EF4-FFF2-40B4-BE49-F238E27FC236}">
              <a16:creationId xmlns:a16="http://schemas.microsoft.com/office/drawing/2014/main" id="{00A9F5A5-3AAE-44F9-958D-0576A326AD37}"/>
            </a:ext>
          </a:extLst>
        </xdr:cNvPr>
        <xdr:cNvSpPr txBox="1"/>
      </xdr:nvSpPr>
      <xdr:spPr>
        <a:xfrm>
          <a:off x="10515600" y="1465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165608</xdr:rowOff>
    </xdr:from>
    <xdr:to>
      <xdr:col>50</xdr:col>
      <xdr:colOff>165100</xdr:colOff>
      <xdr:row>86</xdr:row>
      <xdr:rowOff>95758</xdr:rowOff>
    </xdr:to>
    <xdr:sp macro="" textlink="">
      <xdr:nvSpPr>
        <xdr:cNvPr id="264" name="楕円 263">
          <a:extLst>
            <a:ext uri="{FF2B5EF4-FFF2-40B4-BE49-F238E27FC236}">
              <a16:creationId xmlns:a16="http://schemas.microsoft.com/office/drawing/2014/main" id="{8AAA0C8C-C51B-4949-AC4C-8B4DD30F70F1}"/>
            </a:ext>
          </a:extLst>
        </xdr:cNvPr>
        <xdr:cNvSpPr/>
      </xdr:nvSpPr>
      <xdr:spPr>
        <a:xfrm>
          <a:off x="95885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43435</xdr:rowOff>
    </xdr:from>
    <xdr:to>
      <xdr:col>55</xdr:col>
      <xdr:colOff>0</xdr:colOff>
      <xdr:row>86</xdr:row>
      <xdr:rowOff>44958</xdr:rowOff>
    </xdr:to>
    <xdr:cxnSp macro="">
      <xdr:nvCxnSpPr>
        <xdr:cNvPr id="265" name="直線コネクタ 264">
          <a:extLst>
            <a:ext uri="{FF2B5EF4-FFF2-40B4-BE49-F238E27FC236}">
              <a16:creationId xmlns:a16="http://schemas.microsoft.com/office/drawing/2014/main" id="{F5583FA6-3677-402D-BB19-A99681E36C2E}"/>
            </a:ext>
          </a:extLst>
        </xdr:cNvPr>
        <xdr:cNvCxnSpPr/>
      </xdr:nvCxnSpPr>
      <xdr:spPr>
        <a:xfrm flipV="1">
          <a:off x="9639300" y="14788135"/>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167132</xdr:rowOff>
    </xdr:from>
    <xdr:to>
      <xdr:col>46</xdr:col>
      <xdr:colOff>38100</xdr:colOff>
      <xdr:row>86</xdr:row>
      <xdr:rowOff>97282</xdr:rowOff>
    </xdr:to>
    <xdr:sp macro="" textlink="">
      <xdr:nvSpPr>
        <xdr:cNvPr id="266" name="楕円 265">
          <a:extLst>
            <a:ext uri="{FF2B5EF4-FFF2-40B4-BE49-F238E27FC236}">
              <a16:creationId xmlns:a16="http://schemas.microsoft.com/office/drawing/2014/main" id="{43FEC27D-4B6F-488B-A6FE-E6E222E83C7B}"/>
            </a:ext>
          </a:extLst>
        </xdr:cNvPr>
        <xdr:cNvSpPr/>
      </xdr:nvSpPr>
      <xdr:spPr>
        <a:xfrm>
          <a:off x="8699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44958</xdr:rowOff>
    </xdr:from>
    <xdr:to>
      <xdr:col>50</xdr:col>
      <xdr:colOff>114300</xdr:colOff>
      <xdr:row>86</xdr:row>
      <xdr:rowOff>46482</xdr:rowOff>
    </xdr:to>
    <xdr:cxnSp macro="">
      <xdr:nvCxnSpPr>
        <xdr:cNvPr id="267" name="直線コネクタ 266">
          <a:extLst>
            <a:ext uri="{FF2B5EF4-FFF2-40B4-BE49-F238E27FC236}">
              <a16:creationId xmlns:a16="http://schemas.microsoft.com/office/drawing/2014/main" id="{7A3CF3BD-1320-4F51-BAFD-7F5BBF20DA8E}"/>
            </a:ext>
          </a:extLst>
        </xdr:cNvPr>
        <xdr:cNvCxnSpPr/>
      </xdr:nvCxnSpPr>
      <xdr:spPr>
        <a:xfrm flipV="1">
          <a:off x="8750300" y="147896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168656</xdr:rowOff>
    </xdr:from>
    <xdr:to>
      <xdr:col>41</xdr:col>
      <xdr:colOff>101600</xdr:colOff>
      <xdr:row>86</xdr:row>
      <xdr:rowOff>98806</xdr:rowOff>
    </xdr:to>
    <xdr:sp macro="" textlink="">
      <xdr:nvSpPr>
        <xdr:cNvPr id="268" name="楕円 267">
          <a:extLst>
            <a:ext uri="{FF2B5EF4-FFF2-40B4-BE49-F238E27FC236}">
              <a16:creationId xmlns:a16="http://schemas.microsoft.com/office/drawing/2014/main" id="{18020DB5-9C79-4531-8C19-1EBF38453B9D}"/>
            </a:ext>
          </a:extLst>
        </xdr:cNvPr>
        <xdr:cNvSpPr/>
      </xdr:nvSpPr>
      <xdr:spPr>
        <a:xfrm>
          <a:off x="7810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46482</xdr:rowOff>
    </xdr:from>
    <xdr:to>
      <xdr:col>45</xdr:col>
      <xdr:colOff>177800</xdr:colOff>
      <xdr:row>86</xdr:row>
      <xdr:rowOff>48006</xdr:rowOff>
    </xdr:to>
    <xdr:cxnSp macro="">
      <xdr:nvCxnSpPr>
        <xdr:cNvPr id="269" name="直線コネクタ 268">
          <a:extLst>
            <a:ext uri="{FF2B5EF4-FFF2-40B4-BE49-F238E27FC236}">
              <a16:creationId xmlns:a16="http://schemas.microsoft.com/office/drawing/2014/main" id="{E6711171-648A-4AB7-837C-2769608ACB8B}"/>
            </a:ext>
          </a:extLst>
        </xdr:cNvPr>
        <xdr:cNvCxnSpPr/>
      </xdr:nvCxnSpPr>
      <xdr:spPr>
        <a:xfrm flipV="1">
          <a:off x="7861300" y="147911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170180</xdr:rowOff>
    </xdr:from>
    <xdr:to>
      <xdr:col>36</xdr:col>
      <xdr:colOff>165100</xdr:colOff>
      <xdr:row>86</xdr:row>
      <xdr:rowOff>100330</xdr:rowOff>
    </xdr:to>
    <xdr:sp macro="" textlink="">
      <xdr:nvSpPr>
        <xdr:cNvPr id="270" name="楕円 269">
          <a:extLst>
            <a:ext uri="{FF2B5EF4-FFF2-40B4-BE49-F238E27FC236}">
              <a16:creationId xmlns:a16="http://schemas.microsoft.com/office/drawing/2014/main" id="{03C81132-F8A0-404F-A8C6-EC801FA5CD0E}"/>
            </a:ext>
          </a:extLst>
        </xdr:cNvPr>
        <xdr:cNvSpPr/>
      </xdr:nvSpPr>
      <xdr:spPr>
        <a:xfrm>
          <a:off x="692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48006</xdr:rowOff>
    </xdr:from>
    <xdr:to>
      <xdr:col>41</xdr:col>
      <xdr:colOff>50800</xdr:colOff>
      <xdr:row>86</xdr:row>
      <xdr:rowOff>49530</xdr:rowOff>
    </xdr:to>
    <xdr:cxnSp macro="">
      <xdr:nvCxnSpPr>
        <xdr:cNvPr id="271" name="直線コネクタ 270">
          <a:extLst>
            <a:ext uri="{FF2B5EF4-FFF2-40B4-BE49-F238E27FC236}">
              <a16:creationId xmlns:a16="http://schemas.microsoft.com/office/drawing/2014/main" id="{5C488900-8672-4868-8003-3D937D0A4F7F}"/>
            </a:ext>
          </a:extLst>
        </xdr:cNvPr>
        <xdr:cNvCxnSpPr/>
      </xdr:nvCxnSpPr>
      <xdr:spPr>
        <a:xfrm flipV="1">
          <a:off x="6972300" y="147927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a:extLst>
            <a:ext uri="{FF2B5EF4-FFF2-40B4-BE49-F238E27FC236}">
              <a16:creationId xmlns:a16="http://schemas.microsoft.com/office/drawing/2014/main" id="{CE35F2FF-CC01-4139-ABA6-FEE7D41823CD}"/>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35323</xdr:rowOff>
    </xdr:from>
    <xdr:ext cx="469744" cy="259045"/>
    <xdr:sp macro="" textlink="">
      <xdr:nvSpPr>
        <xdr:cNvPr id="273" name="n_2aveValue【福祉施設】&#10;一人当たり面積">
          <a:extLst>
            <a:ext uri="{FF2B5EF4-FFF2-40B4-BE49-F238E27FC236}">
              <a16:creationId xmlns:a16="http://schemas.microsoft.com/office/drawing/2014/main" id="{2648E741-30EB-4CE8-8080-04C6C5015621}"/>
            </a:ext>
          </a:extLst>
        </xdr:cNvPr>
        <xdr:cNvSpPr txBox="1"/>
      </xdr:nvSpPr>
      <xdr:spPr>
        <a:xfrm>
          <a:off x="8515427" y="144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274" name="n_3aveValue【福祉施設】&#10;一人当たり面積">
          <a:extLst>
            <a:ext uri="{FF2B5EF4-FFF2-40B4-BE49-F238E27FC236}">
              <a16:creationId xmlns:a16="http://schemas.microsoft.com/office/drawing/2014/main" id="{956F4ACC-FC12-4CF3-A809-37AE8A023192}"/>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45990</xdr:rowOff>
    </xdr:from>
    <xdr:ext cx="469744" cy="259045"/>
    <xdr:sp macro="" textlink="">
      <xdr:nvSpPr>
        <xdr:cNvPr id="275" name="n_4aveValue【福祉施設】&#10;一人当たり面積">
          <a:extLst>
            <a:ext uri="{FF2B5EF4-FFF2-40B4-BE49-F238E27FC236}">
              <a16:creationId xmlns:a16="http://schemas.microsoft.com/office/drawing/2014/main" id="{A3AE9B06-C5E3-414F-B19D-1563F5BE4E72}"/>
            </a:ext>
          </a:extLst>
        </xdr:cNvPr>
        <xdr:cNvSpPr txBox="1"/>
      </xdr:nvSpPr>
      <xdr:spPr>
        <a:xfrm>
          <a:off x="6737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86885</xdr:rowOff>
    </xdr:from>
    <xdr:ext cx="469744" cy="259045"/>
    <xdr:sp macro="" textlink="">
      <xdr:nvSpPr>
        <xdr:cNvPr id="276" name="n_1mainValue【福祉施設】&#10;一人当たり面積">
          <a:extLst>
            <a:ext uri="{FF2B5EF4-FFF2-40B4-BE49-F238E27FC236}">
              <a16:creationId xmlns:a16="http://schemas.microsoft.com/office/drawing/2014/main" id="{D7306B56-4397-4486-903B-93151C829DF0}"/>
            </a:ext>
          </a:extLst>
        </xdr:cNvPr>
        <xdr:cNvSpPr txBox="1"/>
      </xdr:nvSpPr>
      <xdr:spPr>
        <a:xfrm>
          <a:off x="9391727" y="148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88409</xdr:rowOff>
    </xdr:from>
    <xdr:ext cx="469744" cy="259045"/>
    <xdr:sp macro="" textlink="">
      <xdr:nvSpPr>
        <xdr:cNvPr id="277" name="n_2mainValue【福祉施設】&#10;一人当たり面積">
          <a:extLst>
            <a:ext uri="{FF2B5EF4-FFF2-40B4-BE49-F238E27FC236}">
              <a16:creationId xmlns:a16="http://schemas.microsoft.com/office/drawing/2014/main" id="{834DCD15-DF8A-41B0-BAE6-F311DDCF4E5F}"/>
            </a:ext>
          </a:extLst>
        </xdr:cNvPr>
        <xdr:cNvSpPr txBox="1"/>
      </xdr:nvSpPr>
      <xdr:spPr>
        <a:xfrm>
          <a:off x="85154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89933</xdr:rowOff>
    </xdr:from>
    <xdr:ext cx="469744" cy="259045"/>
    <xdr:sp macro="" textlink="">
      <xdr:nvSpPr>
        <xdr:cNvPr id="278" name="n_3mainValue【福祉施設】&#10;一人当たり面積">
          <a:extLst>
            <a:ext uri="{FF2B5EF4-FFF2-40B4-BE49-F238E27FC236}">
              <a16:creationId xmlns:a16="http://schemas.microsoft.com/office/drawing/2014/main" id="{F464B61D-264B-49D9-BAF1-01D62153C657}"/>
            </a:ext>
          </a:extLst>
        </xdr:cNvPr>
        <xdr:cNvSpPr txBox="1"/>
      </xdr:nvSpPr>
      <xdr:spPr>
        <a:xfrm>
          <a:off x="7626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91457</xdr:rowOff>
    </xdr:from>
    <xdr:ext cx="469744" cy="259045"/>
    <xdr:sp macro="" textlink="">
      <xdr:nvSpPr>
        <xdr:cNvPr id="279" name="n_4mainValue【福祉施設】&#10;一人当たり面積">
          <a:extLst>
            <a:ext uri="{FF2B5EF4-FFF2-40B4-BE49-F238E27FC236}">
              <a16:creationId xmlns:a16="http://schemas.microsoft.com/office/drawing/2014/main" id="{EEA876A3-26B8-4AC8-8DAA-711C64A49B67}"/>
            </a:ext>
          </a:extLst>
        </xdr:cNvPr>
        <xdr:cNvSpPr txBox="1"/>
      </xdr:nvSpPr>
      <xdr:spPr>
        <a:xfrm>
          <a:off x="6737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B4F5A623-ABA2-48E4-9CBA-F43E62309A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6A086AC8-F43B-421E-9FF5-24570BE765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19D8E4AA-C01E-4DEA-906F-71D3588134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4F8F399B-5FC4-4798-9344-B8F97982BE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55C53D4E-F5E2-44F8-93D4-D92F7A237CD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5A44D514-2DF0-40B4-828F-C659CC27270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51CF6F02-3781-49E0-BFCD-54CE22763CD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F91C7A44-7C4D-4187-AC98-512560F5D13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FA7463C8-984D-4D94-8A87-5075E4A47E8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7236CBA1-2717-4FA2-BBA0-A1778D79C23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4BEC66B9-2EFA-4E2D-81A5-B22796EF83F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5D9284A9-1E6B-4599-A06D-F6532CAEDC5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E08C1F4B-B7FB-4CC4-BC63-8C7DC3B1A38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BDEAF8C1-A8B7-4EA8-A815-48BEF0498C5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C61B4A7A-B711-4050-8D8A-1B650A3DACF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4AC8E7C5-4C97-4F04-874F-8E7AC35F4BA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113125B4-4000-45F1-8099-315643B5BD3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9212C248-623A-4DC8-B73C-2C6C96BC7FF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642E10A7-76BD-435E-A9B1-D2F82C8F60B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B7D5A5AB-B3E7-4761-A4CA-F6491CA0ED8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a16="http://schemas.microsoft.com/office/drawing/2014/main" id="{21CA2191-E48C-4120-9A42-553FF6DE028C}"/>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4ABDCCB4-56B2-4578-8A05-B1E5D766A16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a16="http://schemas.microsoft.com/office/drawing/2014/main" id="{BE47CD4D-EC94-41AC-BBE5-DB2A7E3DFA0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13342C89-A32E-4654-A2E7-F25F723A227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4" name="直線コネクタ 303">
          <a:extLst>
            <a:ext uri="{FF2B5EF4-FFF2-40B4-BE49-F238E27FC236}">
              <a16:creationId xmlns:a16="http://schemas.microsoft.com/office/drawing/2014/main" id="{0D069DC9-365F-4A58-8A5B-ACA04A0E0373}"/>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8B7F402A-6742-4900-AFAB-8EAC3E4D283C}"/>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a16="http://schemas.microsoft.com/office/drawing/2014/main" id="{6D8AE169-5554-4831-9129-DB10135C2511}"/>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200CDE5D-BD1E-434E-815C-92CF32C3666B}"/>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8" name="直線コネクタ 307">
          <a:extLst>
            <a:ext uri="{FF2B5EF4-FFF2-40B4-BE49-F238E27FC236}">
              <a16:creationId xmlns:a16="http://schemas.microsoft.com/office/drawing/2014/main" id="{F60FC84E-5D61-4C3B-8404-F48071BD45BC}"/>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9669685E-02DE-4EDD-BD6A-A53B002DA996}"/>
            </a:ext>
          </a:extLst>
        </xdr:cNvPr>
        <xdr:cNvSpPr txBox="1"/>
      </xdr:nvSpPr>
      <xdr:spPr>
        <a:xfrm>
          <a:off x="4673600" y="1763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10" name="フローチャート: 判断 309">
          <a:extLst>
            <a:ext uri="{FF2B5EF4-FFF2-40B4-BE49-F238E27FC236}">
              <a16:creationId xmlns:a16="http://schemas.microsoft.com/office/drawing/2014/main" id="{7F90B0EC-104B-4439-932F-73413C524834}"/>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1" name="フローチャート: 判断 310">
          <a:extLst>
            <a:ext uri="{FF2B5EF4-FFF2-40B4-BE49-F238E27FC236}">
              <a16:creationId xmlns:a16="http://schemas.microsoft.com/office/drawing/2014/main" id="{66F54B77-2121-47BE-B3EC-DC4270F9EC75}"/>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312" name="フローチャート: 判断 311">
          <a:extLst>
            <a:ext uri="{FF2B5EF4-FFF2-40B4-BE49-F238E27FC236}">
              <a16:creationId xmlns:a16="http://schemas.microsoft.com/office/drawing/2014/main" id="{DECECBB8-8EFC-4B74-8B31-3E07A7240583}"/>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13" name="フローチャート: 判断 312">
          <a:extLst>
            <a:ext uri="{FF2B5EF4-FFF2-40B4-BE49-F238E27FC236}">
              <a16:creationId xmlns:a16="http://schemas.microsoft.com/office/drawing/2014/main" id="{070829B7-9267-4C02-BD7F-4255C9E8B262}"/>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314" name="フローチャート: 判断 313">
          <a:extLst>
            <a:ext uri="{FF2B5EF4-FFF2-40B4-BE49-F238E27FC236}">
              <a16:creationId xmlns:a16="http://schemas.microsoft.com/office/drawing/2014/main" id="{FEFEA3C4-E8B9-49A2-BC9F-E811BF808371}"/>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75092461-09A3-4DD7-BE81-7AF2B624ECD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38AA8551-19B9-438C-94D0-0BB670EFDDE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45543BB1-1E10-4C85-B119-BF7B157B08F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49864121-F6D4-4211-A82C-B029A696405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30DC20F4-F8AA-46E6-9F60-6FE6A7E65BE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320" name="楕円 319">
          <a:extLst>
            <a:ext uri="{FF2B5EF4-FFF2-40B4-BE49-F238E27FC236}">
              <a16:creationId xmlns:a16="http://schemas.microsoft.com/office/drawing/2014/main" id="{F2C5E153-15FF-4111-B603-39FE201EF2D2}"/>
            </a:ext>
          </a:extLst>
        </xdr:cNvPr>
        <xdr:cNvSpPr/>
      </xdr:nvSpPr>
      <xdr:spPr>
        <a:xfrm>
          <a:off x="4584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137177</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86BF9948-076A-48CD-A393-75A3969E806A}"/>
            </a:ext>
          </a:extLst>
        </xdr:cNvPr>
        <xdr:cNvSpPr txBox="1"/>
      </xdr:nvSpPr>
      <xdr:spPr>
        <a:xfrm>
          <a:off x="4673600"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114936</xdr:rowOff>
    </xdr:from>
    <xdr:to>
      <xdr:col>20</xdr:col>
      <xdr:colOff>38100</xdr:colOff>
      <xdr:row>104</xdr:row>
      <xdr:rowOff>45086</xdr:rowOff>
    </xdr:to>
    <xdr:sp macro="" textlink="">
      <xdr:nvSpPr>
        <xdr:cNvPr id="322" name="楕円 321">
          <a:extLst>
            <a:ext uri="{FF2B5EF4-FFF2-40B4-BE49-F238E27FC236}">
              <a16:creationId xmlns:a16="http://schemas.microsoft.com/office/drawing/2014/main" id="{963D3374-50A6-42B1-903F-A95FC8F92ACD}"/>
            </a:ext>
          </a:extLst>
        </xdr:cNvPr>
        <xdr:cNvSpPr/>
      </xdr:nvSpPr>
      <xdr:spPr>
        <a:xfrm>
          <a:off x="3746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165736</xdr:rowOff>
    </xdr:from>
    <xdr:to>
      <xdr:col>24</xdr:col>
      <xdr:colOff>63500</xdr:colOff>
      <xdr:row>104</xdr:row>
      <xdr:rowOff>38100</xdr:rowOff>
    </xdr:to>
    <xdr:cxnSp macro="">
      <xdr:nvCxnSpPr>
        <xdr:cNvPr id="323" name="直線コネクタ 322">
          <a:extLst>
            <a:ext uri="{FF2B5EF4-FFF2-40B4-BE49-F238E27FC236}">
              <a16:creationId xmlns:a16="http://schemas.microsoft.com/office/drawing/2014/main" id="{A2471593-A3C3-497C-A965-3CCE8F9D8865}"/>
            </a:ext>
          </a:extLst>
        </xdr:cNvPr>
        <xdr:cNvCxnSpPr/>
      </xdr:nvCxnSpPr>
      <xdr:spPr>
        <a:xfrm>
          <a:off x="3797300" y="178250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120650</xdr:rowOff>
    </xdr:from>
    <xdr:to>
      <xdr:col>15</xdr:col>
      <xdr:colOff>101600</xdr:colOff>
      <xdr:row>104</xdr:row>
      <xdr:rowOff>50800</xdr:rowOff>
    </xdr:to>
    <xdr:sp macro="" textlink="">
      <xdr:nvSpPr>
        <xdr:cNvPr id="324" name="楕円 323">
          <a:extLst>
            <a:ext uri="{FF2B5EF4-FFF2-40B4-BE49-F238E27FC236}">
              <a16:creationId xmlns:a16="http://schemas.microsoft.com/office/drawing/2014/main" id="{6309EB85-EA64-4CA8-9599-229B1F7CD4CA}"/>
            </a:ext>
          </a:extLst>
        </xdr:cNvPr>
        <xdr:cNvSpPr/>
      </xdr:nvSpPr>
      <xdr:spPr>
        <a:xfrm>
          <a:off x="2857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165736</xdr:rowOff>
    </xdr:from>
    <xdr:to>
      <xdr:col>19</xdr:col>
      <xdr:colOff>177800</xdr:colOff>
      <xdr:row>104</xdr:row>
      <xdr:rowOff>0</xdr:rowOff>
    </xdr:to>
    <xdr:cxnSp macro="">
      <xdr:nvCxnSpPr>
        <xdr:cNvPr id="325" name="直線コネクタ 324">
          <a:extLst>
            <a:ext uri="{FF2B5EF4-FFF2-40B4-BE49-F238E27FC236}">
              <a16:creationId xmlns:a16="http://schemas.microsoft.com/office/drawing/2014/main" id="{F68C731A-EAF1-4021-8A6E-BD37E616AAC6}"/>
            </a:ext>
          </a:extLst>
        </xdr:cNvPr>
        <xdr:cNvCxnSpPr/>
      </xdr:nvCxnSpPr>
      <xdr:spPr>
        <a:xfrm flipV="1">
          <a:off x="2908300" y="178250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326" name="楕円 325">
          <a:extLst>
            <a:ext uri="{FF2B5EF4-FFF2-40B4-BE49-F238E27FC236}">
              <a16:creationId xmlns:a16="http://schemas.microsoft.com/office/drawing/2014/main" id="{B27297EB-0BA7-40F8-AB4F-805007E9D5B9}"/>
            </a:ext>
          </a:extLst>
        </xdr:cNvPr>
        <xdr:cNvSpPr/>
      </xdr:nvSpPr>
      <xdr:spPr>
        <a:xfrm>
          <a:off x="1968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118111</xdr:rowOff>
    </xdr:from>
    <xdr:to>
      <xdr:col>15</xdr:col>
      <xdr:colOff>50800</xdr:colOff>
      <xdr:row>104</xdr:row>
      <xdr:rowOff>0</xdr:rowOff>
    </xdr:to>
    <xdr:cxnSp macro="">
      <xdr:nvCxnSpPr>
        <xdr:cNvPr id="327" name="直線コネクタ 326">
          <a:extLst>
            <a:ext uri="{FF2B5EF4-FFF2-40B4-BE49-F238E27FC236}">
              <a16:creationId xmlns:a16="http://schemas.microsoft.com/office/drawing/2014/main" id="{F358A67C-3B06-4B08-9EFD-21ABCD0F8660}"/>
            </a:ext>
          </a:extLst>
        </xdr:cNvPr>
        <xdr:cNvCxnSpPr/>
      </xdr:nvCxnSpPr>
      <xdr:spPr>
        <a:xfrm>
          <a:off x="2019300" y="17777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19686</xdr:rowOff>
    </xdr:from>
    <xdr:to>
      <xdr:col>6</xdr:col>
      <xdr:colOff>38100</xdr:colOff>
      <xdr:row>103</xdr:row>
      <xdr:rowOff>121286</xdr:rowOff>
    </xdr:to>
    <xdr:sp macro="" textlink="">
      <xdr:nvSpPr>
        <xdr:cNvPr id="328" name="楕円 327">
          <a:extLst>
            <a:ext uri="{FF2B5EF4-FFF2-40B4-BE49-F238E27FC236}">
              <a16:creationId xmlns:a16="http://schemas.microsoft.com/office/drawing/2014/main" id="{474162F5-A07B-46CD-BA74-8B652E63B51B}"/>
            </a:ext>
          </a:extLst>
        </xdr:cNvPr>
        <xdr:cNvSpPr/>
      </xdr:nvSpPr>
      <xdr:spPr>
        <a:xfrm>
          <a:off x="1079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70486</xdr:rowOff>
    </xdr:from>
    <xdr:to>
      <xdr:col>10</xdr:col>
      <xdr:colOff>114300</xdr:colOff>
      <xdr:row>103</xdr:row>
      <xdr:rowOff>118111</xdr:rowOff>
    </xdr:to>
    <xdr:cxnSp macro="">
      <xdr:nvCxnSpPr>
        <xdr:cNvPr id="329" name="直線コネクタ 328">
          <a:extLst>
            <a:ext uri="{FF2B5EF4-FFF2-40B4-BE49-F238E27FC236}">
              <a16:creationId xmlns:a16="http://schemas.microsoft.com/office/drawing/2014/main" id="{42C9F99E-8CFE-47B2-8D0D-49590441EC98}"/>
            </a:ext>
          </a:extLst>
        </xdr:cNvPr>
        <xdr:cNvCxnSpPr/>
      </xdr:nvCxnSpPr>
      <xdr:spPr>
        <a:xfrm>
          <a:off x="1130300" y="177298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330" name="n_1aveValue【市民会館】&#10;有形固定資産減価償却率">
          <a:extLst>
            <a:ext uri="{FF2B5EF4-FFF2-40B4-BE49-F238E27FC236}">
              <a16:creationId xmlns:a16="http://schemas.microsoft.com/office/drawing/2014/main" id="{F88566E8-6469-484D-AD9B-31BC50DABFB0}"/>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331" name="n_2aveValue【市民会館】&#10;有形固定資産減価償却率">
          <a:extLst>
            <a:ext uri="{FF2B5EF4-FFF2-40B4-BE49-F238E27FC236}">
              <a16:creationId xmlns:a16="http://schemas.microsoft.com/office/drawing/2014/main" id="{874F35F9-DF76-4832-96F7-26E20A4B47B9}"/>
            </a:ext>
          </a:extLst>
        </xdr:cNvPr>
        <xdr:cNvSpPr txBox="1"/>
      </xdr:nvSpPr>
      <xdr:spPr>
        <a:xfrm>
          <a:off x="2705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332" name="n_3aveValue【市民会館】&#10;有形固定資産減価償却率">
          <a:extLst>
            <a:ext uri="{FF2B5EF4-FFF2-40B4-BE49-F238E27FC236}">
              <a16:creationId xmlns:a16="http://schemas.microsoft.com/office/drawing/2014/main" id="{AC99D391-2FD5-4BDD-A74C-5FC9AE275C39}"/>
            </a:ext>
          </a:extLst>
        </xdr:cNvPr>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13352</xdr:rowOff>
    </xdr:from>
    <xdr:ext cx="405111" cy="259045"/>
    <xdr:sp macro="" textlink="">
      <xdr:nvSpPr>
        <xdr:cNvPr id="333" name="n_4aveValue【市民会館】&#10;有形固定資産減価償却率">
          <a:extLst>
            <a:ext uri="{FF2B5EF4-FFF2-40B4-BE49-F238E27FC236}">
              <a16:creationId xmlns:a16="http://schemas.microsoft.com/office/drawing/2014/main" id="{6AAD323A-C086-4CC3-9B26-A70273409BE4}"/>
            </a:ext>
          </a:extLst>
        </xdr:cNvPr>
        <xdr:cNvSpPr txBox="1"/>
      </xdr:nvSpPr>
      <xdr:spPr>
        <a:xfrm>
          <a:off x="927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36213</xdr:rowOff>
    </xdr:from>
    <xdr:ext cx="405111" cy="259045"/>
    <xdr:sp macro="" textlink="">
      <xdr:nvSpPr>
        <xdr:cNvPr id="334" name="n_1mainValue【市民会館】&#10;有形固定資産減価償却率">
          <a:extLst>
            <a:ext uri="{FF2B5EF4-FFF2-40B4-BE49-F238E27FC236}">
              <a16:creationId xmlns:a16="http://schemas.microsoft.com/office/drawing/2014/main" id="{AB70C130-DE57-4F29-B8BA-2D40F00E7A99}"/>
            </a:ext>
          </a:extLst>
        </xdr:cNvPr>
        <xdr:cNvSpPr txBox="1"/>
      </xdr:nvSpPr>
      <xdr:spPr>
        <a:xfrm>
          <a:off x="3582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67327</xdr:rowOff>
    </xdr:from>
    <xdr:ext cx="405111" cy="259045"/>
    <xdr:sp macro="" textlink="">
      <xdr:nvSpPr>
        <xdr:cNvPr id="335" name="n_2mainValue【市民会館】&#10;有形固定資産減価償却率">
          <a:extLst>
            <a:ext uri="{FF2B5EF4-FFF2-40B4-BE49-F238E27FC236}">
              <a16:creationId xmlns:a16="http://schemas.microsoft.com/office/drawing/2014/main" id="{57C3FB74-4331-4F2A-AA54-52CBB94D39D7}"/>
            </a:ext>
          </a:extLst>
        </xdr:cNvPr>
        <xdr:cNvSpPr txBox="1"/>
      </xdr:nvSpPr>
      <xdr:spPr>
        <a:xfrm>
          <a:off x="2705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13988</xdr:rowOff>
    </xdr:from>
    <xdr:ext cx="405111" cy="259045"/>
    <xdr:sp macro="" textlink="">
      <xdr:nvSpPr>
        <xdr:cNvPr id="336" name="n_3mainValue【市民会館】&#10;有形固定資産減価償却率">
          <a:extLst>
            <a:ext uri="{FF2B5EF4-FFF2-40B4-BE49-F238E27FC236}">
              <a16:creationId xmlns:a16="http://schemas.microsoft.com/office/drawing/2014/main" id="{94F9D909-6239-46FB-9A7E-B309CC5707D2}"/>
            </a:ext>
          </a:extLst>
        </xdr:cNvPr>
        <xdr:cNvSpPr txBox="1"/>
      </xdr:nvSpPr>
      <xdr:spPr>
        <a:xfrm>
          <a:off x="1816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137813</xdr:rowOff>
    </xdr:from>
    <xdr:ext cx="405111" cy="259045"/>
    <xdr:sp macro="" textlink="">
      <xdr:nvSpPr>
        <xdr:cNvPr id="337" name="n_4mainValue【市民会館】&#10;有形固定資産減価償却率">
          <a:extLst>
            <a:ext uri="{FF2B5EF4-FFF2-40B4-BE49-F238E27FC236}">
              <a16:creationId xmlns:a16="http://schemas.microsoft.com/office/drawing/2014/main" id="{6C8593A3-9D44-4C40-BD28-31CC468E0D70}"/>
            </a:ext>
          </a:extLst>
        </xdr:cNvPr>
        <xdr:cNvSpPr txBox="1"/>
      </xdr:nvSpPr>
      <xdr:spPr>
        <a:xfrm>
          <a:off x="927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7DF9E2E-0CCC-46A2-B8A7-972BAC7E9A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1E05AFCA-668F-4AAA-8A3C-431EB857078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BEE6A4B7-AC74-49FB-8EB2-CE04874720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4B1CBC95-F29E-46CB-B79B-BFE58604851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213DA01A-D6E8-4323-B75A-698CCB70831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6C03205B-3845-4228-85A0-AC898127A4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23ABA6A5-C9BE-4D13-B672-41CC22E189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D4D6F851-0E48-4A0F-8FA8-3CDF7E5BE3A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91765BB4-4A7B-4251-B2BE-E689C093687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3F93CA5F-9C55-439F-9CCB-17115EA0F7B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A59E5456-A609-405E-9EA4-A8378DADEBE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3F2FB198-6F2D-4E84-917B-753F4CFA0A1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8D2304AC-D16A-4154-A88C-D80B0D7E440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2E5D3B08-659A-455B-A8C5-1726A846713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BFC13489-6616-416A-A465-EA50186C41F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8B3E5770-12B7-47D0-A977-BF7E2A6CBC1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31A0B43C-BAAD-4C2B-916D-9A12EA6191C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6512AA57-32B8-4B20-B8F7-BDBC39FB0BA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5AB722D0-350C-4EB1-8D02-670BE622F5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21216CA0-EDD0-49CB-80A4-2AEA0B39F41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CA6CF293-8B28-4A86-A5ED-5025DD84D3C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A1F873FE-464F-4C47-A7EE-585F75B86DE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E779ECE0-8319-4AAC-BA82-53E6B5AB794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61" name="直線コネクタ 360">
          <a:extLst>
            <a:ext uri="{FF2B5EF4-FFF2-40B4-BE49-F238E27FC236}">
              <a16:creationId xmlns:a16="http://schemas.microsoft.com/office/drawing/2014/main" id="{2A8259B3-B614-4188-AE39-858376DA84E2}"/>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62" name="【市民会館】&#10;一人当たり面積最小値テキスト">
          <a:extLst>
            <a:ext uri="{FF2B5EF4-FFF2-40B4-BE49-F238E27FC236}">
              <a16:creationId xmlns:a16="http://schemas.microsoft.com/office/drawing/2014/main" id="{CC7007DB-5BE0-4FC2-8B4A-5E4A1204D0CC}"/>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3" name="直線コネクタ 362">
          <a:extLst>
            <a:ext uri="{FF2B5EF4-FFF2-40B4-BE49-F238E27FC236}">
              <a16:creationId xmlns:a16="http://schemas.microsoft.com/office/drawing/2014/main" id="{C3CCD303-58BA-4E1E-862D-E8D19817D102}"/>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4" name="【市民会館】&#10;一人当たり面積最大値テキスト">
          <a:extLst>
            <a:ext uri="{FF2B5EF4-FFF2-40B4-BE49-F238E27FC236}">
              <a16:creationId xmlns:a16="http://schemas.microsoft.com/office/drawing/2014/main" id="{D5C4315B-5EB7-4DA5-8CCD-13FF1B605055}"/>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5" name="直線コネクタ 364">
          <a:extLst>
            <a:ext uri="{FF2B5EF4-FFF2-40B4-BE49-F238E27FC236}">
              <a16:creationId xmlns:a16="http://schemas.microsoft.com/office/drawing/2014/main" id="{CAC9DB31-6CCC-4E8D-844D-DFD061555E2D}"/>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366" name="【市民会館】&#10;一人当たり面積平均値テキスト">
          <a:extLst>
            <a:ext uri="{FF2B5EF4-FFF2-40B4-BE49-F238E27FC236}">
              <a16:creationId xmlns:a16="http://schemas.microsoft.com/office/drawing/2014/main" id="{08ED5E81-B0CF-45FF-84B2-697C204397AE}"/>
            </a:ext>
          </a:extLst>
        </xdr:cNvPr>
        <xdr:cNvSpPr txBox="1"/>
      </xdr:nvSpPr>
      <xdr:spPr>
        <a:xfrm>
          <a:off x="1051560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7" name="フローチャート: 判断 366">
          <a:extLst>
            <a:ext uri="{FF2B5EF4-FFF2-40B4-BE49-F238E27FC236}">
              <a16:creationId xmlns:a16="http://schemas.microsoft.com/office/drawing/2014/main" id="{E0751C5D-1D09-491B-B490-5B53EFC32502}"/>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68" name="フローチャート: 判断 367">
          <a:extLst>
            <a:ext uri="{FF2B5EF4-FFF2-40B4-BE49-F238E27FC236}">
              <a16:creationId xmlns:a16="http://schemas.microsoft.com/office/drawing/2014/main" id="{399E436B-39EE-45C3-9B30-1347DDAAFEB6}"/>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76454</xdr:rowOff>
    </xdr:from>
    <xdr:to>
      <xdr:col>46</xdr:col>
      <xdr:colOff>38100</xdr:colOff>
      <xdr:row>108</xdr:row>
      <xdr:rowOff>6604</xdr:rowOff>
    </xdr:to>
    <xdr:sp macro="" textlink="">
      <xdr:nvSpPr>
        <xdr:cNvPr id="369" name="フローチャート: 判断 368">
          <a:extLst>
            <a:ext uri="{FF2B5EF4-FFF2-40B4-BE49-F238E27FC236}">
              <a16:creationId xmlns:a16="http://schemas.microsoft.com/office/drawing/2014/main" id="{A3BB9A0A-56A7-40D4-8E1D-870C5818E17F}"/>
            </a:ext>
          </a:extLst>
        </xdr:cNvPr>
        <xdr:cNvSpPr/>
      </xdr:nvSpPr>
      <xdr:spPr>
        <a:xfrm>
          <a:off x="8699500" y="1842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87122</xdr:rowOff>
    </xdr:from>
    <xdr:to>
      <xdr:col>41</xdr:col>
      <xdr:colOff>101600</xdr:colOff>
      <xdr:row>108</xdr:row>
      <xdr:rowOff>17272</xdr:rowOff>
    </xdr:to>
    <xdr:sp macro="" textlink="">
      <xdr:nvSpPr>
        <xdr:cNvPr id="370" name="フローチャート: 判断 369">
          <a:extLst>
            <a:ext uri="{FF2B5EF4-FFF2-40B4-BE49-F238E27FC236}">
              <a16:creationId xmlns:a16="http://schemas.microsoft.com/office/drawing/2014/main" id="{4FA4DE3C-E483-402C-88C2-04E4330E18A6}"/>
            </a:ext>
          </a:extLst>
        </xdr:cNvPr>
        <xdr:cNvSpPr/>
      </xdr:nvSpPr>
      <xdr:spPr>
        <a:xfrm>
          <a:off x="7810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57404</xdr:rowOff>
    </xdr:from>
    <xdr:to>
      <xdr:col>36</xdr:col>
      <xdr:colOff>165100</xdr:colOff>
      <xdr:row>107</xdr:row>
      <xdr:rowOff>159004</xdr:rowOff>
    </xdr:to>
    <xdr:sp macro="" textlink="">
      <xdr:nvSpPr>
        <xdr:cNvPr id="371" name="フローチャート: 判断 370">
          <a:extLst>
            <a:ext uri="{FF2B5EF4-FFF2-40B4-BE49-F238E27FC236}">
              <a16:creationId xmlns:a16="http://schemas.microsoft.com/office/drawing/2014/main" id="{EFCD144D-3E97-4242-9647-E62F4D7F62DB}"/>
            </a:ext>
          </a:extLst>
        </xdr:cNvPr>
        <xdr:cNvSpPr/>
      </xdr:nvSpPr>
      <xdr:spPr>
        <a:xfrm>
          <a:off x="6921500" y="1840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5AA62DA-C49D-4F44-A594-5B6FF1E7953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5324D1C6-92C4-41C5-A0ED-2D541445BBD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AC23191E-D5E4-4B1D-A486-F931E566087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EC207108-E133-4F9A-9E35-897411CBE96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D4ACBDC-1E7E-4200-9C92-2E5CFF64E84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13208</xdr:rowOff>
    </xdr:from>
    <xdr:to>
      <xdr:col>55</xdr:col>
      <xdr:colOff>50800</xdr:colOff>
      <xdr:row>107</xdr:row>
      <xdr:rowOff>114808</xdr:rowOff>
    </xdr:to>
    <xdr:sp macro="" textlink="">
      <xdr:nvSpPr>
        <xdr:cNvPr id="377" name="楕円 376">
          <a:extLst>
            <a:ext uri="{FF2B5EF4-FFF2-40B4-BE49-F238E27FC236}">
              <a16:creationId xmlns:a16="http://schemas.microsoft.com/office/drawing/2014/main" id="{BDF42C22-E277-49D5-81BF-07C73433C99E}"/>
            </a:ext>
          </a:extLst>
        </xdr:cNvPr>
        <xdr:cNvSpPr/>
      </xdr:nvSpPr>
      <xdr:spPr>
        <a:xfrm>
          <a:off x="104267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163085</xdr:rowOff>
    </xdr:from>
    <xdr:ext cx="469744" cy="259045"/>
    <xdr:sp macro="" textlink="">
      <xdr:nvSpPr>
        <xdr:cNvPr id="378" name="【市民会館】&#10;一人当たり面積該当値テキスト">
          <a:extLst>
            <a:ext uri="{FF2B5EF4-FFF2-40B4-BE49-F238E27FC236}">
              <a16:creationId xmlns:a16="http://schemas.microsoft.com/office/drawing/2014/main" id="{0C8298F0-5561-4D2F-B188-0E17E9914080}"/>
            </a:ext>
          </a:extLst>
        </xdr:cNvPr>
        <xdr:cNvSpPr txBox="1"/>
      </xdr:nvSpPr>
      <xdr:spPr>
        <a:xfrm>
          <a:off x="10515600" y="183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19304</xdr:rowOff>
    </xdr:from>
    <xdr:to>
      <xdr:col>50</xdr:col>
      <xdr:colOff>165100</xdr:colOff>
      <xdr:row>107</xdr:row>
      <xdr:rowOff>120904</xdr:rowOff>
    </xdr:to>
    <xdr:sp macro="" textlink="">
      <xdr:nvSpPr>
        <xdr:cNvPr id="379" name="楕円 378">
          <a:extLst>
            <a:ext uri="{FF2B5EF4-FFF2-40B4-BE49-F238E27FC236}">
              <a16:creationId xmlns:a16="http://schemas.microsoft.com/office/drawing/2014/main" id="{C43ECAB8-37B5-4C7D-A2FC-A8C8F501E5AC}"/>
            </a:ext>
          </a:extLst>
        </xdr:cNvPr>
        <xdr:cNvSpPr/>
      </xdr:nvSpPr>
      <xdr:spPr>
        <a:xfrm>
          <a:off x="9588500" y="183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64008</xdr:rowOff>
    </xdr:from>
    <xdr:to>
      <xdr:col>55</xdr:col>
      <xdr:colOff>0</xdr:colOff>
      <xdr:row>107</xdr:row>
      <xdr:rowOff>70104</xdr:rowOff>
    </xdr:to>
    <xdr:cxnSp macro="">
      <xdr:nvCxnSpPr>
        <xdr:cNvPr id="380" name="直線コネクタ 379">
          <a:extLst>
            <a:ext uri="{FF2B5EF4-FFF2-40B4-BE49-F238E27FC236}">
              <a16:creationId xmlns:a16="http://schemas.microsoft.com/office/drawing/2014/main" id="{AC9FD3B1-73AC-4DC5-A10D-ED01826D27E9}"/>
            </a:ext>
          </a:extLst>
        </xdr:cNvPr>
        <xdr:cNvCxnSpPr/>
      </xdr:nvCxnSpPr>
      <xdr:spPr>
        <a:xfrm flipV="1">
          <a:off x="9639300" y="1840915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23876</xdr:rowOff>
    </xdr:from>
    <xdr:to>
      <xdr:col>46</xdr:col>
      <xdr:colOff>38100</xdr:colOff>
      <xdr:row>107</xdr:row>
      <xdr:rowOff>125476</xdr:rowOff>
    </xdr:to>
    <xdr:sp macro="" textlink="">
      <xdr:nvSpPr>
        <xdr:cNvPr id="381" name="楕円 380">
          <a:extLst>
            <a:ext uri="{FF2B5EF4-FFF2-40B4-BE49-F238E27FC236}">
              <a16:creationId xmlns:a16="http://schemas.microsoft.com/office/drawing/2014/main" id="{8B2A8B68-CE94-4383-848C-652181ECADC8}"/>
            </a:ext>
          </a:extLst>
        </xdr:cNvPr>
        <xdr:cNvSpPr/>
      </xdr:nvSpPr>
      <xdr:spPr>
        <a:xfrm>
          <a:off x="8699500" y="183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70104</xdr:rowOff>
    </xdr:from>
    <xdr:to>
      <xdr:col>50</xdr:col>
      <xdr:colOff>114300</xdr:colOff>
      <xdr:row>107</xdr:row>
      <xdr:rowOff>74676</xdr:rowOff>
    </xdr:to>
    <xdr:cxnSp macro="">
      <xdr:nvCxnSpPr>
        <xdr:cNvPr id="382" name="直線コネクタ 381">
          <a:extLst>
            <a:ext uri="{FF2B5EF4-FFF2-40B4-BE49-F238E27FC236}">
              <a16:creationId xmlns:a16="http://schemas.microsoft.com/office/drawing/2014/main" id="{5BC18B31-267A-43DF-A674-9D334042C5D9}"/>
            </a:ext>
          </a:extLst>
        </xdr:cNvPr>
        <xdr:cNvCxnSpPr/>
      </xdr:nvCxnSpPr>
      <xdr:spPr>
        <a:xfrm flipV="1">
          <a:off x="8750300" y="184152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29972</xdr:rowOff>
    </xdr:from>
    <xdr:to>
      <xdr:col>41</xdr:col>
      <xdr:colOff>101600</xdr:colOff>
      <xdr:row>107</xdr:row>
      <xdr:rowOff>131572</xdr:rowOff>
    </xdr:to>
    <xdr:sp macro="" textlink="">
      <xdr:nvSpPr>
        <xdr:cNvPr id="383" name="楕円 382">
          <a:extLst>
            <a:ext uri="{FF2B5EF4-FFF2-40B4-BE49-F238E27FC236}">
              <a16:creationId xmlns:a16="http://schemas.microsoft.com/office/drawing/2014/main" id="{887CA12B-8754-45AD-8B47-54C8AAC93031}"/>
            </a:ext>
          </a:extLst>
        </xdr:cNvPr>
        <xdr:cNvSpPr/>
      </xdr:nvSpPr>
      <xdr:spPr>
        <a:xfrm>
          <a:off x="7810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74676</xdr:rowOff>
    </xdr:from>
    <xdr:to>
      <xdr:col>45</xdr:col>
      <xdr:colOff>177800</xdr:colOff>
      <xdr:row>107</xdr:row>
      <xdr:rowOff>80772</xdr:rowOff>
    </xdr:to>
    <xdr:cxnSp macro="">
      <xdr:nvCxnSpPr>
        <xdr:cNvPr id="384" name="直線コネクタ 383">
          <a:extLst>
            <a:ext uri="{FF2B5EF4-FFF2-40B4-BE49-F238E27FC236}">
              <a16:creationId xmlns:a16="http://schemas.microsoft.com/office/drawing/2014/main" id="{A95B0B1E-02C5-4EDC-88DD-171FE603EBE1}"/>
            </a:ext>
          </a:extLst>
        </xdr:cNvPr>
        <xdr:cNvCxnSpPr/>
      </xdr:nvCxnSpPr>
      <xdr:spPr>
        <a:xfrm flipV="1">
          <a:off x="7861300" y="1841982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36068</xdr:rowOff>
    </xdr:from>
    <xdr:to>
      <xdr:col>36</xdr:col>
      <xdr:colOff>165100</xdr:colOff>
      <xdr:row>107</xdr:row>
      <xdr:rowOff>137668</xdr:rowOff>
    </xdr:to>
    <xdr:sp macro="" textlink="">
      <xdr:nvSpPr>
        <xdr:cNvPr id="385" name="楕円 384">
          <a:extLst>
            <a:ext uri="{FF2B5EF4-FFF2-40B4-BE49-F238E27FC236}">
              <a16:creationId xmlns:a16="http://schemas.microsoft.com/office/drawing/2014/main" id="{8B722E42-D8F6-49DF-8D53-72E6B8BE9D2D}"/>
            </a:ext>
          </a:extLst>
        </xdr:cNvPr>
        <xdr:cNvSpPr/>
      </xdr:nvSpPr>
      <xdr:spPr>
        <a:xfrm>
          <a:off x="6921500" y="183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80772</xdr:rowOff>
    </xdr:from>
    <xdr:to>
      <xdr:col>41</xdr:col>
      <xdr:colOff>50800</xdr:colOff>
      <xdr:row>107</xdr:row>
      <xdr:rowOff>86868</xdr:rowOff>
    </xdr:to>
    <xdr:cxnSp macro="">
      <xdr:nvCxnSpPr>
        <xdr:cNvPr id="386" name="直線コネクタ 385">
          <a:extLst>
            <a:ext uri="{FF2B5EF4-FFF2-40B4-BE49-F238E27FC236}">
              <a16:creationId xmlns:a16="http://schemas.microsoft.com/office/drawing/2014/main" id="{6DD093AD-D9D8-4347-91BC-710AF254D2EF}"/>
            </a:ext>
          </a:extLst>
        </xdr:cNvPr>
        <xdr:cNvCxnSpPr/>
      </xdr:nvCxnSpPr>
      <xdr:spPr>
        <a:xfrm flipV="1">
          <a:off x="6972300" y="1842592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387" name="n_1aveValue【市民会館】&#10;一人当たり面積">
          <a:extLst>
            <a:ext uri="{FF2B5EF4-FFF2-40B4-BE49-F238E27FC236}">
              <a16:creationId xmlns:a16="http://schemas.microsoft.com/office/drawing/2014/main" id="{03441EA7-E196-49CE-A654-057CD912EBAB}"/>
            </a:ext>
          </a:extLst>
        </xdr:cNvPr>
        <xdr:cNvSpPr txBox="1"/>
      </xdr:nvSpPr>
      <xdr:spPr>
        <a:xfrm>
          <a:off x="9391727" y="180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169181</xdr:rowOff>
    </xdr:from>
    <xdr:ext cx="469744" cy="259045"/>
    <xdr:sp macro="" textlink="">
      <xdr:nvSpPr>
        <xdr:cNvPr id="388" name="n_2aveValue【市民会館】&#10;一人当たり面積">
          <a:extLst>
            <a:ext uri="{FF2B5EF4-FFF2-40B4-BE49-F238E27FC236}">
              <a16:creationId xmlns:a16="http://schemas.microsoft.com/office/drawing/2014/main" id="{69AF5BB6-8238-48A0-AD19-0A40C2F54A55}"/>
            </a:ext>
          </a:extLst>
        </xdr:cNvPr>
        <xdr:cNvSpPr txBox="1"/>
      </xdr:nvSpPr>
      <xdr:spPr>
        <a:xfrm>
          <a:off x="8515427"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8399</xdr:rowOff>
    </xdr:from>
    <xdr:ext cx="469744" cy="259045"/>
    <xdr:sp macro="" textlink="">
      <xdr:nvSpPr>
        <xdr:cNvPr id="389" name="n_3aveValue【市民会館】&#10;一人当たり面積">
          <a:extLst>
            <a:ext uri="{FF2B5EF4-FFF2-40B4-BE49-F238E27FC236}">
              <a16:creationId xmlns:a16="http://schemas.microsoft.com/office/drawing/2014/main" id="{4F58D62D-B88F-4463-8201-B664B1EE8DE0}"/>
            </a:ext>
          </a:extLst>
        </xdr:cNvPr>
        <xdr:cNvSpPr txBox="1"/>
      </xdr:nvSpPr>
      <xdr:spPr>
        <a:xfrm>
          <a:off x="7626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150131</xdr:rowOff>
    </xdr:from>
    <xdr:ext cx="469744" cy="259045"/>
    <xdr:sp macro="" textlink="">
      <xdr:nvSpPr>
        <xdr:cNvPr id="390" name="n_4aveValue【市民会館】&#10;一人当たり面積">
          <a:extLst>
            <a:ext uri="{FF2B5EF4-FFF2-40B4-BE49-F238E27FC236}">
              <a16:creationId xmlns:a16="http://schemas.microsoft.com/office/drawing/2014/main" id="{490796EA-6630-4BEB-B917-52492BD3D183}"/>
            </a:ext>
          </a:extLst>
        </xdr:cNvPr>
        <xdr:cNvSpPr txBox="1"/>
      </xdr:nvSpPr>
      <xdr:spPr>
        <a:xfrm>
          <a:off x="6737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112031</xdr:rowOff>
    </xdr:from>
    <xdr:ext cx="469744" cy="259045"/>
    <xdr:sp macro="" textlink="">
      <xdr:nvSpPr>
        <xdr:cNvPr id="391" name="n_1mainValue【市民会館】&#10;一人当たり面積">
          <a:extLst>
            <a:ext uri="{FF2B5EF4-FFF2-40B4-BE49-F238E27FC236}">
              <a16:creationId xmlns:a16="http://schemas.microsoft.com/office/drawing/2014/main" id="{13065CC3-2FFE-45EE-9AAA-88B5F9709470}"/>
            </a:ext>
          </a:extLst>
        </xdr:cNvPr>
        <xdr:cNvSpPr txBox="1"/>
      </xdr:nvSpPr>
      <xdr:spPr>
        <a:xfrm>
          <a:off x="9391727" y="184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142003</xdr:rowOff>
    </xdr:from>
    <xdr:ext cx="469744" cy="259045"/>
    <xdr:sp macro="" textlink="">
      <xdr:nvSpPr>
        <xdr:cNvPr id="392" name="n_2mainValue【市民会館】&#10;一人当たり面積">
          <a:extLst>
            <a:ext uri="{FF2B5EF4-FFF2-40B4-BE49-F238E27FC236}">
              <a16:creationId xmlns:a16="http://schemas.microsoft.com/office/drawing/2014/main" id="{B9607D61-309E-49A2-9856-54C68AB6F6FF}"/>
            </a:ext>
          </a:extLst>
        </xdr:cNvPr>
        <xdr:cNvSpPr txBox="1"/>
      </xdr:nvSpPr>
      <xdr:spPr>
        <a:xfrm>
          <a:off x="8515427" y="181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148099</xdr:rowOff>
    </xdr:from>
    <xdr:ext cx="469744" cy="259045"/>
    <xdr:sp macro="" textlink="">
      <xdr:nvSpPr>
        <xdr:cNvPr id="393" name="n_3mainValue【市民会館】&#10;一人当たり面積">
          <a:extLst>
            <a:ext uri="{FF2B5EF4-FFF2-40B4-BE49-F238E27FC236}">
              <a16:creationId xmlns:a16="http://schemas.microsoft.com/office/drawing/2014/main" id="{F928231B-78A2-4251-AAE3-15D9AEC09EA9}"/>
            </a:ext>
          </a:extLst>
        </xdr:cNvPr>
        <xdr:cNvSpPr txBox="1"/>
      </xdr:nvSpPr>
      <xdr:spPr>
        <a:xfrm>
          <a:off x="7626427" y="181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154195</xdr:rowOff>
    </xdr:from>
    <xdr:ext cx="469744" cy="259045"/>
    <xdr:sp macro="" textlink="">
      <xdr:nvSpPr>
        <xdr:cNvPr id="394" name="n_4mainValue【市民会館】&#10;一人当たり面積">
          <a:extLst>
            <a:ext uri="{FF2B5EF4-FFF2-40B4-BE49-F238E27FC236}">
              <a16:creationId xmlns:a16="http://schemas.microsoft.com/office/drawing/2014/main" id="{7BA990A1-F586-4D30-B005-FDE911FECECD}"/>
            </a:ext>
          </a:extLst>
        </xdr:cNvPr>
        <xdr:cNvSpPr txBox="1"/>
      </xdr:nvSpPr>
      <xdr:spPr>
        <a:xfrm>
          <a:off x="6737427" y="181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BBCB8A54-B579-47DD-8019-5C827C5A08A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65499E64-8228-471A-8170-7C08A5474F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639C7699-A0A4-48C2-83AC-BA8F39003C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26B376B7-9F25-4522-8E5D-C270313A4E9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918523A4-8F68-489F-8B4B-9B6FDACBC2B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FD174CA-41D3-4C99-AE34-24EF51DFA3E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A48D2C3-1D8F-4F4F-A8DC-E787F9C3E6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669355B4-F8DD-4F4F-9BDA-663C8B43E9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A7CF0792-BD3F-4328-984E-812177BE4BA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70E2D61-400C-499F-8CC3-0DB93EE299E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E11E0877-5217-4B3E-A363-6AF10DA616E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B47CCD67-D299-4F54-A50C-87B02C191B8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3E9EBF97-3463-4240-B04B-FEEFCA23F52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682F9E2A-D63E-4B56-8E47-7C2EF6EC9AB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ABB54D3C-6378-4C4E-87CF-BA5029D3060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311D29BE-092A-4565-97C9-E4934A2525B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5DEB198E-699B-4198-9C08-5240F61766D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D79587F7-6752-4A02-A8CE-C412A01B5B2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4933926D-2AF3-445D-8810-518476EFCC1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1D7EEB9B-D1A0-4605-A93A-232B9386836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31344E9E-4E80-4C59-87B7-11B4B269FA4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209003D0-3BA1-4D5D-BE34-40E142AF9B9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AE113CDB-B147-4B2F-B413-0AE78B693B2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CD6F6913-9AAA-4371-887D-84A4C81417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1DE71C43-293F-404B-A2C4-996F887109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D83AD545-AB02-4C1C-8F75-878DFA6039F9}"/>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A0DCC81D-3504-4E4B-8497-B6512CAE1D9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868C29C7-1F0B-49AF-8FDA-272D4B00BB2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1D7BB476-A7D6-4463-BA48-177C044F709B}"/>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4" name="直線コネクタ 423">
          <a:extLst>
            <a:ext uri="{FF2B5EF4-FFF2-40B4-BE49-F238E27FC236}">
              <a16:creationId xmlns:a16="http://schemas.microsoft.com/office/drawing/2014/main" id="{D0635BA3-FDA8-490E-B1D8-02F57722C92A}"/>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3F6C4F18-F264-4CA1-B043-ECCB0E2B3987}"/>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6" name="フローチャート: 判断 425">
          <a:extLst>
            <a:ext uri="{FF2B5EF4-FFF2-40B4-BE49-F238E27FC236}">
              <a16:creationId xmlns:a16="http://schemas.microsoft.com/office/drawing/2014/main" id="{FA00011D-5C99-42C8-88D5-061E1232917F}"/>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27" name="フローチャート: 判断 426">
          <a:extLst>
            <a:ext uri="{FF2B5EF4-FFF2-40B4-BE49-F238E27FC236}">
              <a16:creationId xmlns:a16="http://schemas.microsoft.com/office/drawing/2014/main" id="{33AA4411-831C-4F8E-957E-CAB593F4B667}"/>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167459</xdr:rowOff>
    </xdr:from>
    <xdr:to>
      <xdr:col>76</xdr:col>
      <xdr:colOff>165100</xdr:colOff>
      <xdr:row>39</xdr:row>
      <xdr:rowOff>97609</xdr:rowOff>
    </xdr:to>
    <xdr:sp macro="" textlink="">
      <xdr:nvSpPr>
        <xdr:cNvPr id="428" name="フローチャート: 判断 427">
          <a:extLst>
            <a:ext uri="{FF2B5EF4-FFF2-40B4-BE49-F238E27FC236}">
              <a16:creationId xmlns:a16="http://schemas.microsoft.com/office/drawing/2014/main" id="{D02FD8FE-39D5-4F9D-9ADE-769BBE7D97B2}"/>
            </a:ext>
          </a:extLst>
        </xdr:cNvPr>
        <xdr:cNvSpPr/>
      </xdr:nvSpPr>
      <xdr:spPr>
        <a:xfrm>
          <a:off x="14541500" y="668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169091</xdr:rowOff>
    </xdr:from>
    <xdr:to>
      <xdr:col>72</xdr:col>
      <xdr:colOff>38100</xdr:colOff>
      <xdr:row>39</xdr:row>
      <xdr:rowOff>99241</xdr:rowOff>
    </xdr:to>
    <xdr:sp macro="" textlink="">
      <xdr:nvSpPr>
        <xdr:cNvPr id="429" name="フローチャート: 判断 428">
          <a:extLst>
            <a:ext uri="{FF2B5EF4-FFF2-40B4-BE49-F238E27FC236}">
              <a16:creationId xmlns:a16="http://schemas.microsoft.com/office/drawing/2014/main" id="{CD5276BC-88F9-4A03-A15A-881D75D3B743}"/>
            </a:ext>
          </a:extLst>
        </xdr:cNvPr>
        <xdr:cNvSpPr/>
      </xdr:nvSpPr>
      <xdr:spPr>
        <a:xfrm>
          <a:off x="13652500" y="668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30" name="フローチャート: 判断 429">
          <a:extLst>
            <a:ext uri="{FF2B5EF4-FFF2-40B4-BE49-F238E27FC236}">
              <a16:creationId xmlns:a16="http://schemas.microsoft.com/office/drawing/2014/main" id="{6457DB18-CD01-417C-9934-374953F11BCA}"/>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43E6801-C4EB-40C2-BA68-154C14416A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14D6603-18A1-4695-A136-732D89355FE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EA3442A-D793-4FD5-BB29-1CE5B097FA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1EA1BB4-0229-46CD-AFB5-75C82CE7EC9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8897AAA-143E-49D8-9D94-F4BE96027D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6" name="楕円 435">
          <a:extLst>
            <a:ext uri="{FF2B5EF4-FFF2-40B4-BE49-F238E27FC236}">
              <a16:creationId xmlns:a16="http://schemas.microsoft.com/office/drawing/2014/main" id="{3A2F91A9-CD4A-4BD6-985E-3251413DA57E}"/>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7" name="【一般廃棄物処理施設】&#10;有形固定資産減価償却率該当値テキスト">
          <a:extLst>
            <a:ext uri="{FF2B5EF4-FFF2-40B4-BE49-F238E27FC236}">
              <a16:creationId xmlns:a16="http://schemas.microsoft.com/office/drawing/2014/main" id="{F2EC1C5B-2CDC-4DEC-8137-A6CE60C3D288}"/>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62956</xdr:rowOff>
    </xdr:from>
    <xdr:to>
      <xdr:col>81</xdr:col>
      <xdr:colOff>101600</xdr:colOff>
      <xdr:row>41</xdr:row>
      <xdr:rowOff>164556</xdr:rowOff>
    </xdr:to>
    <xdr:sp macro="" textlink="">
      <xdr:nvSpPr>
        <xdr:cNvPr id="438" name="楕円 437">
          <a:extLst>
            <a:ext uri="{FF2B5EF4-FFF2-40B4-BE49-F238E27FC236}">
              <a16:creationId xmlns:a16="http://schemas.microsoft.com/office/drawing/2014/main" id="{F0F9B0C3-3BD6-492D-BFB5-33248914A6F8}"/>
            </a:ext>
          </a:extLst>
        </xdr:cNvPr>
        <xdr:cNvSpPr/>
      </xdr:nvSpPr>
      <xdr:spPr>
        <a:xfrm>
          <a:off x="15430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113756</xdr:rowOff>
    </xdr:from>
    <xdr:to>
      <xdr:col>85</xdr:col>
      <xdr:colOff>127000</xdr:colOff>
      <xdr:row>42</xdr:row>
      <xdr:rowOff>92528</xdr:rowOff>
    </xdr:to>
    <xdr:cxnSp macro="">
      <xdr:nvCxnSpPr>
        <xdr:cNvPr id="439" name="直線コネクタ 438">
          <a:extLst>
            <a:ext uri="{FF2B5EF4-FFF2-40B4-BE49-F238E27FC236}">
              <a16:creationId xmlns:a16="http://schemas.microsoft.com/office/drawing/2014/main" id="{42A0252C-C0F1-438A-A5AA-E67EDBA57FA7}"/>
            </a:ext>
          </a:extLst>
        </xdr:cNvPr>
        <xdr:cNvCxnSpPr/>
      </xdr:nvCxnSpPr>
      <xdr:spPr>
        <a:xfrm>
          <a:off x="15481300" y="7143206"/>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72753</xdr:rowOff>
    </xdr:from>
    <xdr:to>
      <xdr:col>76</xdr:col>
      <xdr:colOff>165100</xdr:colOff>
      <xdr:row>41</xdr:row>
      <xdr:rowOff>2903</xdr:rowOff>
    </xdr:to>
    <xdr:sp macro="" textlink="">
      <xdr:nvSpPr>
        <xdr:cNvPr id="440" name="楕円 439">
          <a:extLst>
            <a:ext uri="{FF2B5EF4-FFF2-40B4-BE49-F238E27FC236}">
              <a16:creationId xmlns:a16="http://schemas.microsoft.com/office/drawing/2014/main" id="{F5F0FB74-8EFC-4B0A-8F2A-A364A6E40530}"/>
            </a:ext>
          </a:extLst>
        </xdr:cNvPr>
        <xdr:cNvSpPr/>
      </xdr:nvSpPr>
      <xdr:spPr>
        <a:xfrm>
          <a:off x="14541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123553</xdr:rowOff>
    </xdr:from>
    <xdr:to>
      <xdr:col>81</xdr:col>
      <xdr:colOff>50800</xdr:colOff>
      <xdr:row>41</xdr:row>
      <xdr:rowOff>113756</xdr:rowOff>
    </xdr:to>
    <xdr:cxnSp macro="">
      <xdr:nvCxnSpPr>
        <xdr:cNvPr id="441" name="直線コネクタ 440">
          <a:extLst>
            <a:ext uri="{FF2B5EF4-FFF2-40B4-BE49-F238E27FC236}">
              <a16:creationId xmlns:a16="http://schemas.microsoft.com/office/drawing/2014/main" id="{185BD7E3-0E2D-4C04-B06C-CE49D67319E8}"/>
            </a:ext>
          </a:extLst>
        </xdr:cNvPr>
        <xdr:cNvCxnSpPr/>
      </xdr:nvCxnSpPr>
      <xdr:spPr>
        <a:xfrm>
          <a:off x="14592300" y="6981553"/>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79284</xdr:rowOff>
    </xdr:from>
    <xdr:to>
      <xdr:col>72</xdr:col>
      <xdr:colOff>38100</xdr:colOff>
      <xdr:row>40</xdr:row>
      <xdr:rowOff>9434</xdr:rowOff>
    </xdr:to>
    <xdr:sp macro="" textlink="">
      <xdr:nvSpPr>
        <xdr:cNvPr id="442" name="楕円 441">
          <a:extLst>
            <a:ext uri="{FF2B5EF4-FFF2-40B4-BE49-F238E27FC236}">
              <a16:creationId xmlns:a16="http://schemas.microsoft.com/office/drawing/2014/main" id="{2C414A48-E29E-43A5-B152-90668D01D69C}"/>
            </a:ext>
          </a:extLst>
        </xdr:cNvPr>
        <xdr:cNvSpPr/>
      </xdr:nvSpPr>
      <xdr:spPr>
        <a:xfrm>
          <a:off x="13652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130084</xdr:rowOff>
    </xdr:from>
    <xdr:to>
      <xdr:col>76</xdr:col>
      <xdr:colOff>114300</xdr:colOff>
      <xdr:row>40</xdr:row>
      <xdr:rowOff>123553</xdr:rowOff>
    </xdr:to>
    <xdr:cxnSp macro="">
      <xdr:nvCxnSpPr>
        <xdr:cNvPr id="443" name="直線コネクタ 442">
          <a:extLst>
            <a:ext uri="{FF2B5EF4-FFF2-40B4-BE49-F238E27FC236}">
              <a16:creationId xmlns:a16="http://schemas.microsoft.com/office/drawing/2014/main" id="{72485C20-B6F9-4C45-B8CA-B8DD0E3A12C2}"/>
            </a:ext>
          </a:extLst>
        </xdr:cNvPr>
        <xdr:cNvCxnSpPr/>
      </xdr:nvCxnSpPr>
      <xdr:spPr>
        <a:xfrm>
          <a:off x="13703300" y="6816634"/>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87449</xdr:rowOff>
    </xdr:from>
    <xdr:to>
      <xdr:col>67</xdr:col>
      <xdr:colOff>101600</xdr:colOff>
      <xdr:row>39</xdr:row>
      <xdr:rowOff>17599</xdr:rowOff>
    </xdr:to>
    <xdr:sp macro="" textlink="">
      <xdr:nvSpPr>
        <xdr:cNvPr id="444" name="楕円 443">
          <a:extLst>
            <a:ext uri="{FF2B5EF4-FFF2-40B4-BE49-F238E27FC236}">
              <a16:creationId xmlns:a16="http://schemas.microsoft.com/office/drawing/2014/main" id="{27228768-CFCB-4A1E-B8CB-31A03F3A333D}"/>
            </a:ext>
          </a:extLst>
        </xdr:cNvPr>
        <xdr:cNvSpPr/>
      </xdr:nvSpPr>
      <xdr:spPr>
        <a:xfrm>
          <a:off x="12763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138249</xdr:rowOff>
    </xdr:from>
    <xdr:to>
      <xdr:col>71</xdr:col>
      <xdr:colOff>177800</xdr:colOff>
      <xdr:row>39</xdr:row>
      <xdr:rowOff>130084</xdr:rowOff>
    </xdr:to>
    <xdr:cxnSp macro="">
      <xdr:nvCxnSpPr>
        <xdr:cNvPr id="445" name="直線コネクタ 444">
          <a:extLst>
            <a:ext uri="{FF2B5EF4-FFF2-40B4-BE49-F238E27FC236}">
              <a16:creationId xmlns:a16="http://schemas.microsoft.com/office/drawing/2014/main" id="{9089A1F9-C4D1-4383-AAE5-4F178A062FAE}"/>
            </a:ext>
          </a:extLst>
        </xdr:cNvPr>
        <xdr:cNvCxnSpPr/>
      </xdr:nvCxnSpPr>
      <xdr:spPr>
        <a:xfrm>
          <a:off x="12814300" y="665334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8DA66DE9-EB99-4519-AEDF-FB539B536554}"/>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114135</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2BF97BF5-E983-49B0-8706-59BD3A4C08E5}"/>
            </a:ext>
          </a:extLst>
        </xdr:cNvPr>
        <xdr:cNvSpPr txBox="1"/>
      </xdr:nvSpPr>
      <xdr:spPr>
        <a:xfrm>
          <a:off x="14389744" y="645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115769</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1C18EBD0-6618-43F6-A792-99F4B4F73651}"/>
            </a:ext>
          </a:extLst>
        </xdr:cNvPr>
        <xdr:cNvSpPr txBox="1"/>
      </xdr:nvSpPr>
      <xdr:spPr>
        <a:xfrm>
          <a:off x="13500744" y="645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8AF62F22-5FF9-48FC-88CB-0B90D2FCD587}"/>
            </a:ext>
          </a:extLst>
        </xdr:cNvPr>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155683</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8F762A5C-610B-4491-B140-89F70F2B066D}"/>
            </a:ext>
          </a:extLst>
        </xdr:cNvPr>
        <xdr:cNvSpPr txBox="1"/>
      </xdr:nvSpPr>
      <xdr:spPr>
        <a:xfrm>
          <a:off x="152660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165480</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AA0CAE3B-19B5-4FA2-9511-D306FF9121B2}"/>
            </a:ext>
          </a:extLst>
        </xdr:cNvPr>
        <xdr:cNvSpPr txBox="1"/>
      </xdr:nvSpPr>
      <xdr:spPr>
        <a:xfrm>
          <a:off x="14389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561</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5132DEB6-F5AA-4A29-A373-A5868CF55083}"/>
            </a:ext>
          </a:extLst>
        </xdr:cNvPr>
        <xdr:cNvSpPr txBox="1"/>
      </xdr:nvSpPr>
      <xdr:spPr>
        <a:xfrm>
          <a:off x="13500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34126</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EB4E0A8F-0123-4D3D-B376-EFF7923A2836}"/>
            </a:ext>
          </a:extLst>
        </xdr:cNvPr>
        <xdr:cNvSpPr txBox="1"/>
      </xdr:nvSpPr>
      <xdr:spPr>
        <a:xfrm>
          <a:off x="12611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EA596E97-1946-4D96-98CF-EDDB939CF75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FA38D375-F621-45FD-BD51-312A1C71B1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3952F2E3-7BC7-4CF3-81C6-D3A22E2619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EAE01CD8-894F-4473-AD0D-7D8F247DA4C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DEF09A24-AC47-4113-9E43-1DE322729E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B907CAE7-A0E9-4E6C-A338-295B55E0C31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839C0387-401D-4B20-8DEF-E41B543535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22A9B40E-9F87-4CFE-9F4D-55D5D46E83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B323F65F-4FF8-444D-8CD7-DC2DCD1B10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EE2906C2-058E-45EF-B598-836571AF7BD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FBEAEE91-7D8D-4E15-AE27-36375BFFFAD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a:extLst>
            <a:ext uri="{FF2B5EF4-FFF2-40B4-BE49-F238E27FC236}">
              <a16:creationId xmlns:a16="http://schemas.microsoft.com/office/drawing/2014/main" id="{39DD5BBD-1A93-4625-82CD-58074EB1BB0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CEFCFD56-C23C-4FF5-A2A6-D1C1CD97A0E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a:extLst>
            <a:ext uri="{FF2B5EF4-FFF2-40B4-BE49-F238E27FC236}">
              <a16:creationId xmlns:a16="http://schemas.microsoft.com/office/drawing/2014/main" id="{561EED20-6E96-4AF4-943D-B96038BCB36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13C42085-CE70-440E-B3E1-2AE70B12FC0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9" name="テキスト ボックス 468">
          <a:extLst>
            <a:ext uri="{FF2B5EF4-FFF2-40B4-BE49-F238E27FC236}">
              <a16:creationId xmlns:a16="http://schemas.microsoft.com/office/drawing/2014/main" id="{A1807CAC-9138-4D34-A34A-70DA37DDEDB5}"/>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D41EA6F0-EBE0-4A25-86AA-3A15B5221A8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1" name="テキスト ボックス 470">
          <a:extLst>
            <a:ext uri="{FF2B5EF4-FFF2-40B4-BE49-F238E27FC236}">
              <a16:creationId xmlns:a16="http://schemas.microsoft.com/office/drawing/2014/main" id="{48AD2509-F1F2-4B4B-A1B8-BD2DCD0235E8}"/>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3647BCFF-B140-4275-97E3-F4507E1B3DE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3" name="テキスト ボックス 472">
          <a:extLst>
            <a:ext uri="{FF2B5EF4-FFF2-40B4-BE49-F238E27FC236}">
              <a16:creationId xmlns:a16="http://schemas.microsoft.com/office/drawing/2014/main" id="{F2DB8152-D61D-44F6-A43F-19AD3E4B082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2E65F809-B30E-475A-AE6E-F1D4B5FC8EE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5" name="テキスト ボックス 474">
          <a:extLst>
            <a:ext uri="{FF2B5EF4-FFF2-40B4-BE49-F238E27FC236}">
              <a16:creationId xmlns:a16="http://schemas.microsoft.com/office/drawing/2014/main" id="{C1DAA996-C942-4DB0-AF4D-E1B0E47E94F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E879FE09-1BAB-4252-848D-84A870F138C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7" name="直線コネクタ 476">
          <a:extLst>
            <a:ext uri="{FF2B5EF4-FFF2-40B4-BE49-F238E27FC236}">
              <a16:creationId xmlns:a16="http://schemas.microsoft.com/office/drawing/2014/main" id="{9E5E2797-895C-4326-A505-BAD0D2B4BD5F}"/>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78" name="【一般廃棄物処理施設】&#10;一人当たり有形固定資産（償却資産）額最小値テキスト">
          <a:extLst>
            <a:ext uri="{FF2B5EF4-FFF2-40B4-BE49-F238E27FC236}">
              <a16:creationId xmlns:a16="http://schemas.microsoft.com/office/drawing/2014/main" id="{96C85E0F-4B55-46EA-89F7-10016FE19358}"/>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79" name="直線コネクタ 478">
          <a:extLst>
            <a:ext uri="{FF2B5EF4-FFF2-40B4-BE49-F238E27FC236}">
              <a16:creationId xmlns:a16="http://schemas.microsoft.com/office/drawing/2014/main" id="{021CAA47-0597-4A9D-AD89-823C697095BB}"/>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0" name="【一般廃棄物処理施設】&#10;一人当たり有形固定資産（償却資産）額最大値テキスト">
          <a:extLst>
            <a:ext uri="{FF2B5EF4-FFF2-40B4-BE49-F238E27FC236}">
              <a16:creationId xmlns:a16="http://schemas.microsoft.com/office/drawing/2014/main" id="{86BE95A8-586A-4DEA-8C3D-D87F9DAE4049}"/>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1" name="直線コネクタ 480">
          <a:extLst>
            <a:ext uri="{FF2B5EF4-FFF2-40B4-BE49-F238E27FC236}">
              <a16:creationId xmlns:a16="http://schemas.microsoft.com/office/drawing/2014/main" id="{658DC558-3F46-4315-855E-40CA1ED31AF0}"/>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65E0738-859F-4F2D-81FD-8C6199A06163}"/>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3" name="フローチャート: 判断 482">
          <a:extLst>
            <a:ext uri="{FF2B5EF4-FFF2-40B4-BE49-F238E27FC236}">
              <a16:creationId xmlns:a16="http://schemas.microsoft.com/office/drawing/2014/main" id="{36A5A07B-1D55-4D21-87BE-80879B7A20DA}"/>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4" name="フローチャート: 判断 483">
          <a:extLst>
            <a:ext uri="{FF2B5EF4-FFF2-40B4-BE49-F238E27FC236}">
              <a16:creationId xmlns:a16="http://schemas.microsoft.com/office/drawing/2014/main" id="{71BE3EDE-452E-4613-98B2-27A326448006}"/>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48971</xdr:rowOff>
    </xdr:from>
    <xdr:to>
      <xdr:col>107</xdr:col>
      <xdr:colOff>101600</xdr:colOff>
      <xdr:row>41</xdr:row>
      <xdr:rowOff>150571</xdr:rowOff>
    </xdr:to>
    <xdr:sp macro="" textlink="">
      <xdr:nvSpPr>
        <xdr:cNvPr id="485" name="フローチャート: 判断 484">
          <a:extLst>
            <a:ext uri="{FF2B5EF4-FFF2-40B4-BE49-F238E27FC236}">
              <a16:creationId xmlns:a16="http://schemas.microsoft.com/office/drawing/2014/main" id="{FF5B1D7B-6984-49BE-BEB4-C75AA39061A5}"/>
            </a:ext>
          </a:extLst>
        </xdr:cNvPr>
        <xdr:cNvSpPr/>
      </xdr:nvSpPr>
      <xdr:spPr>
        <a:xfrm>
          <a:off x="20383500" y="707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52149</xdr:rowOff>
    </xdr:from>
    <xdr:to>
      <xdr:col>102</xdr:col>
      <xdr:colOff>165100</xdr:colOff>
      <xdr:row>41</xdr:row>
      <xdr:rowOff>153749</xdr:rowOff>
    </xdr:to>
    <xdr:sp macro="" textlink="">
      <xdr:nvSpPr>
        <xdr:cNvPr id="486" name="フローチャート: 判断 485">
          <a:extLst>
            <a:ext uri="{FF2B5EF4-FFF2-40B4-BE49-F238E27FC236}">
              <a16:creationId xmlns:a16="http://schemas.microsoft.com/office/drawing/2014/main" id="{3447879B-4D2F-4EF4-9274-135DC0D75140}"/>
            </a:ext>
          </a:extLst>
        </xdr:cNvPr>
        <xdr:cNvSpPr/>
      </xdr:nvSpPr>
      <xdr:spPr>
        <a:xfrm>
          <a:off x="19494500" y="70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50655</xdr:rowOff>
    </xdr:from>
    <xdr:to>
      <xdr:col>98</xdr:col>
      <xdr:colOff>38100</xdr:colOff>
      <xdr:row>41</xdr:row>
      <xdr:rowOff>152255</xdr:rowOff>
    </xdr:to>
    <xdr:sp macro="" textlink="">
      <xdr:nvSpPr>
        <xdr:cNvPr id="487" name="フローチャート: 判断 486">
          <a:extLst>
            <a:ext uri="{FF2B5EF4-FFF2-40B4-BE49-F238E27FC236}">
              <a16:creationId xmlns:a16="http://schemas.microsoft.com/office/drawing/2014/main" id="{5F2CA60B-6C73-484C-B37C-1FADC0BBE641}"/>
            </a:ext>
          </a:extLst>
        </xdr:cNvPr>
        <xdr:cNvSpPr/>
      </xdr:nvSpPr>
      <xdr:spPr>
        <a:xfrm>
          <a:off x="18605500" y="708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1A43610-C876-474E-8548-A66F0A1B04F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1908984-2950-4E53-B7EE-D8FA351958B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B601E3B-6693-4A5F-9662-EEC313E6194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ECE6617-18A1-4EC9-B176-7F729FCDE1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1F30CC0-9FBF-4C9A-BADE-99D0B4ED8C8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103889</xdr:rowOff>
    </xdr:from>
    <xdr:to>
      <xdr:col>116</xdr:col>
      <xdr:colOff>114300</xdr:colOff>
      <xdr:row>42</xdr:row>
      <xdr:rowOff>34039</xdr:rowOff>
    </xdr:to>
    <xdr:sp macro="" textlink="">
      <xdr:nvSpPr>
        <xdr:cNvPr id="493" name="楕円 492">
          <a:extLst>
            <a:ext uri="{FF2B5EF4-FFF2-40B4-BE49-F238E27FC236}">
              <a16:creationId xmlns:a16="http://schemas.microsoft.com/office/drawing/2014/main" id="{65E82312-965B-4890-A95B-C3B0E4409742}"/>
            </a:ext>
          </a:extLst>
        </xdr:cNvPr>
        <xdr:cNvSpPr/>
      </xdr:nvSpPr>
      <xdr:spPr>
        <a:xfrm>
          <a:off x="22110700" y="71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18816</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C393C063-DEAB-45F2-81A9-0B4C1C61FDAB}"/>
            </a:ext>
          </a:extLst>
        </xdr:cNvPr>
        <xdr:cNvSpPr txBox="1"/>
      </xdr:nvSpPr>
      <xdr:spPr>
        <a:xfrm>
          <a:off x="22199600" y="704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105143</xdr:rowOff>
    </xdr:from>
    <xdr:to>
      <xdr:col>112</xdr:col>
      <xdr:colOff>38100</xdr:colOff>
      <xdr:row>42</xdr:row>
      <xdr:rowOff>35293</xdr:rowOff>
    </xdr:to>
    <xdr:sp macro="" textlink="">
      <xdr:nvSpPr>
        <xdr:cNvPr id="495" name="楕円 494">
          <a:extLst>
            <a:ext uri="{FF2B5EF4-FFF2-40B4-BE49-F238E27FC236}">
              <a16:creationId xmlns:a16="http://schemas.microsoft.com/office/drawing/2014/main" id="{CC105795-3799-45E2-A8FE-28C04EFB63B1}"/>
            </a:ext>
          </a:extLst>
        </xdr:cNvPr>
        <xdr:cNvSpPr/>
      </xdr:nvSpPr>
      <xdr:spPr>
        <a:xfrm>
          <a:off x="21272500" y="71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154689</xdr:rowOff>
    </xdr:from>
    <xdr:to>
      <xdr:col>116</xdr:col>
      <xdr:colOff>63500</xdr:colOff>
      <xdr:row>41</xdr:row>
      <xdr:rowOff>155943</xdr:rowOff>
    </xdr:to>
    <xdr:cxnSp macro="">
      <xdr:nvCxnSpPr>
        <xdr:cNvPr id="496" name="直線コネクタ 495">
          <a:extLst>
            <a:ext uri="{FF2B5EF4-FFF2-40B4-BE49-F238E27FC236}">
              <a16:creationId xmlns:a16="http://schemas.microsoft.com/office/drawing/2014/main" id="{62D28D29-AE15-4CE6-BDF0-B8E1E196ECCF}"/>
            </a:ext>
          </a:extLst>
        </xdr:cNvPr>
        <xdr:cNvCxnSpPr/>
      </xdr:nvCxnSpPr>
      <xdr:spPr>
        <a:xfrm flipV="1">
          <a:off x="21323300" y="7184139"/>
          <a:ext cx="8382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106098</xdr:rowOff>
    </xdr:from>
    <xdr:to>
      <xdr:col>107</xdr:col>
      <xdr:colOff>101600</xdr:colOff>
      <xdr:row>42</xdr:row>
      <xdr:rowOff>36248</xdr:rowOff>
    </xdr:to>
    <xdr:sp macro="" textlink="">
      <xdr:nvSpPr>
        <xdr:cNvPr id="497" name="楕円 496">
          <a:extLst>
            <a:ext uri="{FF2B5EF4-FFF2-40B4-BE49-F238E27FC236}">
              <a16:creationId xmlns:a16="http://schemas.microsoft.com/office/drawing/2014/main" id="{2AB82460-8626-46E4-A80D-3F8B679A7D57}"/>
            </a:ext>
          </a:extLst>
        </xdr:cNvPr>
        <xdr:cNvSpPr/>
      </xdr:nvSpPr>
      <xdr:spPr>
        <a:xfrm>
          <a:off x="20383500" y="713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155943</xdr:rowOff>
    </xdr:from>
    <xdr:to>
      <xdr:col>111</xdr:col>
      <xdr:colOff>177800</xdr:colOff>
      <xdr:row>41</xdr:row>
      <xdr:rowOff>156898</xdr:rowOff>
    </xdr:to>
    <xdr:cxnSp macro="">
      <xdr:nvCxnSpPr>
        <xdr:cNvPr id="498" name="直線コネクタ 497">
          <a:extLst>
            <a:ext uri="{FF2B5EF4-FFF2-40B4-BE49-F238E27FC236}">
              <a16:creationId xmlns:a16="http://schemas.microsoft.com/office/drawing/2014/main" id="{0D6594CF-BC1B-4375-BD57-A45C151A9653}"/>
            </a:ext>
          </a:extLst>
        </xdr:cNvPr>
        <xdr:cNvCxnSpPr/>
      </xdr:nvCxnSpPr>
      <xdr:spPr>
        <a:xfrm flipV="1">
          <a:off x="20434300" y="7185393"/>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107290</xdr:rowOff>
    </xdr:from>
    <xdr:to>
      <xdr:col>102</xdr:col>
      <xdr:colOff>165100</xdr:colOff>
      <xdr:row>42</xdr:row>
      <xdr:rowOff>37440</xdr:rowOff>
    </xdr:to>
    <xdr:sp macro="" textlink="">
      <xdr:nvSpPr>
        <xdr:cNvPr id="499" name="楕円 498">
          <a:extLst>
            <a:ext uri="{FF2B5EF4-FFF2-40B4-BE49-F238E27FC236}">
              <a16:creationId xmlns:a16="http://schemas.microsoft.com/office/drawing/2014/main" id="{71523662-FA1C-444B-8949-16043B3A0F65}"/>
            </a:ext>
          </a:extLst>
        </xdr:cNvPr>
        <xdr:cNvSpPr/>
      </xdr:nvSpPr>
      <xdr:spPr>
        <a:xfrm>
          <a:off x="19494500" y="71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156898</xdr:rowOff>
    </xdr:from>
    <xdr:to>
      <xdr:col>107</xdr:col>
      <xdr:colOff>50800</xdr:colOff>
      <xdr:row>41</xdr:row>
      <xdr:rowOff>158090</xdr:rowOff>
    </xdr:to>
    <xdr:cxnSp macro="">
      <xdr:nvCxnSpPr>
        <xdr:cNvPr id="500" name="直線コネクタ 499">
          <a:extLst>
            <a:ext uri="{FF2B5EF4-FFF2-40B4-BE49-F238E27FC236}">
              <a16:creationId xmlns:a16="http://schemas.microsoft.com/office/drawing/2014/main" id="{126C1E8E-E86E-4B36-9017-2661F4963510}"/>
            </a:ext>
          </a:extLst>
        </xdr:cNvPr>
        <xdr:cNvCxnSpPr/>
      </xdr:nvCxnSpPr>
      <xdr:spPr>
        <a:xfrm flipV="1">
          <a:off x="19545300" y="7186348"/>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108672</xdr:rowOff>
    </xdr:from>
    <xdr:to>
      <xdr:col>98</xdr:col>
      <xdr:colOff>38100</xdr:colOff>
      <xdr:row>42</xdr:row>
      <xdr:rowOff>38822</xdr:rowOff>
    </xdr:to>
    <xdr:sp macro="" textlink="">
      <xdr:nvSpPr>
        <xdr:cNvPr id="501" name="楕円 500">
          <a:extLst>
            <a:ext uri="{FF2B5EF4-FFF2-40B4-BE49-F238E27FC236}">
              <a16:creationId xmlns:a16="http://schemas.microsoft.com/office/drawing/2014/main" id="{85D07853-FBB6-41D3-9810-4FA30CF40CD7}"/>
            </a:ext>
          </a:extLst>
        </xdr:cNvPr>
        <xdr:cNvSpPr/>
      </xdr:nvSpPr>
      <xdr:spPr>
        <a:xfrm>
          <a:off x="18605500" y="71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158090</xdr:rowOff>
    </xdr:from>
    <xdr:to>
      <xdr:col>102</xdr:col>
      <xdr:colOff>114300</xdr:colOff>
      <xdr:row>41</xdr:row>
      <xdr:rowOff>159472</xdr:rowOff>
    </xdr:to>
    <xdr:cxnSp macro="">
      <xdr:nvCxnSpPr>
        <xdr:cNvPr id="502" name="直線コネクタ 501">
          <a:extLst>
            <a:ext uri="{FF2B5EF4-FFF2-40B4-BE49-F238E27FC236}">
              <a16:creationId xmlns:a16="http://schemas.microsoft.com/office/drawing/2014/main" id="{64D3E9E6-443B-4DBA-81B8-B88A959BA55D}"/>
            </a:ext>
          </a:extLst>
        </xdr:cNvPr>
        <xdr:cNvCxnSpPr/>
      </xdr:nvCxnSpPr>
      <xdr:spPr>
        <a:xfrm flipV="1">
          <a:off x="18656300" y="7187540"/>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1EBAA94A-BF3D-4CFA-AB37-51C1BAE79511}"/>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167098</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8E9CB6BD-466B-4323-8A9A-07539FDFC7D2}"/>
            </a:ext>
          </a:extLst>
        </xdr:cNvPr>
        <xdr:cNvSpPr txBox="1"/>
      </xdr:nvSpPr>
      <xdr:spPr>
        <a:xfrm>
          <a:off x="20134795" y="685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170276</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4DEBDAB5-B897-4F45-B058-BFC1381A522B}"/>
            </a:ext>
          </a:extLst>
        </xdr:cNvPr>
        <xdr:cNvSpPr txBox="1"/>
      </xdr:nvSpPr>
      <xdr:spPr>
        <a:xfrm>
          <a:off x="19245795" y="685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168782</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752DAC10-B69C-4634-9466-F17FBD7AB3C8}"/>
            </a:ext>
          </a:extLst>
        </xdr:cNvPr>
        <xdr:cNvSpPr txBox="1"/>
      </xdr:nvSpPr>
      <xdr:spPr>
        <a:xfrm>
          <a:off x="18356795" y="685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26420</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1EB32D9D-D9FA-4340-99BA-091803FE24DE}"/>
            </a:ext>
          </a:extLst>
        </xdr:cNvPr>
        <xdr:cNvSpPr txBox="1"/>
      </xdr:nvSpPr>
      <xdr:spPr>
        <a:xfrm>
          <a:off x="21043411" y="722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27375</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0D66CF41-3C7E-4DA5-B92B-4F4C40298C7A}"/>
            </a:ext>
          </a:extLst>
        </xdr:cNvPr>
        <xdr:cNvSpPr txBox="1"/>
      </xdr:nvSpPr>
      <xdr:spPr>
        <a:xfrm>
          <a:off x="20167111" y="722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28567</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0C3B78BA-A951-4C5F-97F8-DEA565D0E5FD}"/>
            </a:ext>
          </a:extLst>
        </xdr:cNvPr>
        <xdr:cNvSpPr txBox="1"/>
      </xdr:nvSpPr>
      <xdr:spPr>
        <a:xfrm>
          <a:off x="19278111" y="722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29949</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9996704A-B6C0-4EC9-966B-0E9EB73BF53F}"/>
            </a:ext>
          </a:extLst>
        </xdr:cNvPr>
        <xdr:cNvSpPr txBox="1"/>
      </xdr:nvSpPr>
      <xdr:spPr>
        <a:xfrm>
          <a:off x="18389111" y="723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BDA570D-A961-4C92-9222-E7053C1A2C4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95738B18-BE88-4D47-BF0D-B5BD08D9FF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98D0EB2D-F4AD-4233-8889-52339C68D4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607C6ADD-6F2D-4376-B46A-1041F37BAF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E102F8ED-7A3B-446C-A162-F467CEBB99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1785B3D5-176B-4349-9A16-B1DDB1A2CA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EFD3CDEB-8524-49A5-89D3-DBAD42B188E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748F3CAB-F1A1-4A11-9BEC-AA24AE8153B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6291A9FB-0184-474E-8DC0-DC1E551BF0F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54E0FFC6-F587-4486-9881-CD1C24DE859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A0B5C8A8-E495-444E-B413-B5936E01772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97AB2D47-72F8-4C6C-A478-66D6D5EF74B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CE19AB39-EE35-4F05-9ECF-3244363DCA1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62D8EAD4-9438-4EDA-B323-35E24B01D43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8ABD6B91-EEBA-40A7-900F-8FA4FD46F99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C572E287-02E4-4A09-8F68-AA9146D4834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E0ABDE1F-EFDA-4DE8-8170-D8EFFB10D8D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F0C90D60-1D85-420A-8000-5885109E8ED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B5E05A13-688C-4B9E-B6DD-F289E176B58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7EEAE5FD-9BA9-4490-9523-363EF0A9F35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E2EB2E98-38DB-4F79-9803-60FB66535DE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89B945C2-A3B7-41C1-9386-69381DE7334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EEFCFCC4-04D9-40A8-92C6-560A0F3E9B8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6D8F7E43-07A3-4C6B-97EE-953DE077776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FC56B6E4-3CBA-4203-860C-03D4EFD1743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536" name="直線コネクタ 535">
          <a:extLst>
            <a:ext uri="{FF2B5EF4-FFF2-40B4-BE49-F238E27FC236}">
              <a16:creationId xmlns:a16="http://schemas.microsoft.com/office/drawing/2014/main" id="{1ECCB8F6-4346-48E7-909E-9F1A4CACC47D}"/>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248974C5-ADDE-4728-A9A0-7C0CF5ACD3F9}"/>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38" name="直線コネクタ 537">
          <a:extLst>
            <a:ext uri="{FF2B5EF4-FFF2-40B4-BE49-F238E27FC236}">
              <a16:creationId xmlns:a16="http://schemas.microsoft.com/office/drawing/2014/main" id="{9397F28E-44E8-40FD-BCB7-98AAF38A39D9}"/>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308B921B-6075-4453-899A-76CD95053232}"/>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540" name="直線コネクタ 539">
          <a:extLst>
            <a:ext uri="{FF2B5EF4-FFF2-40B4-BE49-F238E27FC236}">
              <a16:creationId xmlns:a16="http://schemas.microsoft.com/office/drawing/2014/main" id="{199EA1DF-6B24-468F-A309-98F3B8A86D1B}"/>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28940E18-4DC1-405D-BA84-5DCF3B0EB76C}"/>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2" name="フローチャート: 判断 541">
          <a:extLst>
            <a:ext uri="{FF2B5EF4-FFF2-40B4-BE49-F238E27FC236}">
              <a16:creationId xmlns:a16="http://schemas.microsoft.com/office/drawing/2014/main" id="{F6924820-E860-4864-925D-66B146D31132}"/>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543" name="フローチャート: 判断 542">
          <a:extLst>
            <a:ext uri="{FF2B5EF4-FFF2-40B4-BE49-F238E27FC236}">
              <a16:creationId xmlns:a16="http://schemas.microsoft.com/office/drawing/2014/main" id="{7EAB7964-B5F1-4A2E-8EA3-105527FBFCCB}"/>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44" name="フローチャート: 判断 543">
          <a:extLst>
            <a:ext uri="{FF2B5EF4-FFF2-40B4-BE49-F238E27FC236}">
              <a16:creationId xmlns:a16="http://schemas.microsoft.com/office/drawing/2014/main" id="{99CFAB5A-A610-4694-B9F9-136C42DC1C3C}"/>
            </a:ext>
          </a:extLst>
        </xdr:cNvPr>
        <xdr:cNvSpPr/>
      </xdr:nvSpPr>
      <xdr:spPr>
        <a:xfrm>
          <a:off x="14541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135346</xdr:rowOff>
    </xdr:from>
    <xdr:to>
      <xdr:col>72</xdr:col>
      <xdr:colOff>38100</xdr:colOff>
      <xdr:row>60</xdr:row>
      <xdr:rowOff>65496</xdr:rowOff>
    </xdr:to>
    <xdr:sp macro="" textlink="">
      <xdr:nvSpPr>
        <xdr:cNvPr id="545" name="フローチャート: 判断 544">
          <a:extLst>
            <a:ext uri="{FF2B5EF4-FFF2-40B4-BE49-F238E27FC236}">
              <a16:creationId xmlns:a16="http://schemas.microsoft.com/office/drawing/2014/main" id="{332A3AD3-BF57-4AFF-9DAA-C6E1BDF091B0}"/>
            </a:ext>
          </a:extLst>
        </xdr:cNvPr>
        <xdr:cNvSpPr/>
      </xdr:nvSpPr>
      <xdr:spPr>
        <a:xfrm>
          <a:off x="13652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546" name="フローチャート: 判断 545">
          <a:extLst>
            <a:ext uri="{FF2B5EF4-FFF2-40B4-BE49-F238E27FC236}">
              <a16:creationId xmlns:a16="http://schemas.microsoft.com/office/drawing/2014/main" id="{AC464835-896F-44DA-A7EA-43818B8A0196}"/>
            </a:ext>
          </a:extLst>
        </xdr:cNvPr>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97E4FCC-2010-4CA2-88C6-24BA341D1A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F1F9665-0649-4D8F-BAAA-98C4E018CFC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19D8FE4-D2DA-41C0-9052-456DBD7233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1457D37-839B-43F1-ADFA-4E8744F4AD2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E70764A-FAD3-419B-8E52-25364CCA7FC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552" name="楕円 551">
          <a:extLst>
            <a:ext uri="{FF2B5EF4-FFF2-40B4-BE49-F238E27FC236}">
              <a16:creationId xmlns:a16="http://schemas.microsoft.com/office/drawing/2014/main" id="{FEE121DF-D0FC-49E1-B435-8D32E346B8D2}"/>
            </a:ext>
          </a:extLst>
        </xdr:cNvPr>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75AF3452-4F3A-40F5-9D25-8E8FE1FA9F9F}"/>
            </a:ext>
          </a:extLst>
        </xdr:cNvPr>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54" name="楕円 553">
          <a:extLst>
            <a:ext uri="{FF2B5EF4-FFF2-40B4-BE49-F238E27FC236}">
              <a16:creationId xmlns:a16="http://schemas.microsoft.com/office/drawing/2014/main" id="{5D7FF8BE-198B-4651-9A2C-E45AF889C2AF}"/>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122465</xdr:rowOff>
    </xdr:to>
    <xdr:cxnSp macro="">
      <xdr:nvCxnSpPr>
        <xdr:cNvPr id="555" name="直線コネクタ 554">
          <a:extLst>
            <a:ext uri="{FF2B5EF4-FFF2-40B4-BE49-F238E27FC236}">
              <a16:creationId xmlns:a16="http://schemas.microsoft.com/office/drawing/2014/main" id="{E8884ADF-1FA7-4754-8011-08AE40F10C23}"/>
            </a:ext>
          </a:extLst>
        </xdr:cNvPr>
        <xdr:cNvCxnSpPr/>
      </xdr:nvCxnSpPr>
      <xdr:spPr>
        <a:xfrm>
          <a:off x="15481300" y="1056132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34109</xdr:rowOff>
    </xdr:from>
    <xdr:to>
      <xdr:col>76</xdr:col>
      <xdr:colOff>165100</xdr:colOff>
      <xdr:row>61</xdr:row>
      <xdr:rowOff>135709</xdr:rowOff>
    </xdr:to>
    <xdr:sp macro="" textlink="">
      <xdr:nvSpPr>
        <xdr:cNvPr id="556" name="楕円 555">
          <a:extLst>
            <a:ext uri="{FF2B5EF4-FFF2-40B4-BE49-F238E27FC236}">
              <a16:creationId xmlns:a16="http://schemas.microsoft.com/office/drawing/2014/main" id="{73F83742-8CF7-4919-8F6B-84E80F7FA26E}"/>
            </a:ext>
          </a:extLst>
        </xdr:cNvPr>
        <xdr:cNvSpPr/>
      </xdr:nvSpPr>
      <xdr:spPr>
        <a:xfrm>
          <a:off x="14541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84909</xdr:rowOff>
    </xdr:from>
    <xdr:to>
      <xdr:col>81</xdr:col>
      <xdr:colOff>50800</xdr:colOff>
      <xdr:row>61</xdr:row>
      <xdr:rowOff>102870</xdr:rowOff>
    </xdr:to>
    <xdr:cxnSp macro="">
      <xdr:nvCxnSpPr>
        <xdr:cNvPr id="557" name="直線コネクタ 556">
          <a:extLst>
            <a:ext uri="{FF2B5EF4-FFF2-40B4-BE49-F238E27FC236}">
              <a16:creationId xmlns:a16="http://schemas.microsoft.com/office/drawing/2014/main" id="{1C7F8EF2-BD43-4C12-8E24-2783717DFCDF}"/>
            </a:ext>
          </a:extLst>
        </xdr:cNvPr>
        <xdr:cNvCxnSpPr/>
      </xdr:nvCxnSpPr>
      <xdr:spPr>
        <a:xfrm>
          <a:off x="14592300" y="105433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14515</xdr:rowOff>
    </xdr:from>
    <xdr:to>
      <xdr:col>72</xdr:col>
      <xdr:colOff>38100</xdr:colOff>
      <xdr:row>61</xdr:row>
      <xdr:rowOff>116115</xdr:rowOff>
    </xdr:to>
    <xdr:sp macro="" textlink="">
      <xdr:nvSpPr>
        <xdr:cNvPr id="558" name="楕円 557">
          <a:extLst>
            <a:ext uri="{FF2B5EF4-FFF2-40B4-BE49-F238E27FC236}">
              <a16:creationId xmlns:a16="http://schemas.microsoft.com/office/drawing/2014/main" id="{C87997FB-6C38-43F6-B20E-9C110EBD6F7E}"/>
            </a:ext>
          </a:extLst>
        </xdr:cNvPr>
        <xdr:cNvSpPr/>
      </xdr:nvSpPr>
      <xdr:spPr>
        <a:xfrm>
          <a:off x="13652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65315</xdr:rowOff>
    </xdr:from>
    <xdr:to>
      <xdr:col>76</xdr:col>
      <xdr:colOff>114300</xdr:colOff>
      <xdr:row>61</xdr:row>
      <xdr:rowOff>84909</xdr:rowOff>
    </xdr:to>
    <xdr:cxnSp macro="">
      <xdr:nvCxnSpPr>
        <xdr:cNvPr id="559" name="直線コネクタ 558">
          <a:extLst>
            <a:ext uri="{FF2B5EF4-FFF2-40B4-BE49-F238E27FC236}">
              <a16:creationId xmlns:a16="http://schemas.microsoft.com/office/drawing/2014/main" id="{01E32647-CA71-4179-B636-5B3E3224EA28}"/>
            </a:ext>
          </a:extLst>
        </xdr:cNvPr>
        <xdr:cNvCxnSpPr/>
      </xdr:nvCxnSpPr>
      <xdr:spPr>
        <a:xfrm>
          <a:off x="13703300" y="1052376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166370</xdr:rowOff>
    </xdr:from>
    <xdr:to>
      <xdr:col>67</xdr:col>
      <xdr:colOff>101600</xdr:colOff>
      <xdr:row>61</xdr:row>
      <xdr:rowOff>96520</xdr:rowOff>
    </xdr:to>
    <xdr:sp macro="" textlink="">
      <xdr:nvSpPr>
        <xdr:cNvPr id="560" name="楕円 559">
          <a:extLst>
            <a:ext uri="{FF2B5EF4-FFF2-40B4-BE49-F238E27FC236}">
              <a16:creationId xmlns:a16="http://schemas.microsoft.com/office/drawing/2014/main" id="{8EC28D9A-3ED0-4ED2-B3B6-0E96D5CC9691}"/>
            </a:ext>
          </a:extLst>
        </xdr:cNvPr>
        <xdr:cNvSpPr/>
      </xdr:nvSpPr>
      <xdr:spPr>
        <a:xfrm>
          <a:off x="1276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45720</xdr:rowOff>
    </xdr:from>
    <xdr:to>
      <xdr:col>71</xdr:col>
      <xdr:colOff>177800</xdr:colOff>
      <xdr:row>61</xdr:row>
      <xdr:rowOff>65315</xdr:rowOff>
    </xdr:to>
    <xdr:cxnSp macro="">
      <xdr:nvCxnSpPr>
        <xdr:cNvPr id="561" name="直線コネクタ 560">
          <a:extLst>
            <a:ext uri="{FF2B5EF4-FFF2-40B4-BE49-F238E27FC236}">
              <a16:creationId xmlns:a16="http://schemas.microsoft.com/office/drawing/2014/main" id="{3D06731A-981E-4D28-A109-30D7989C3A68}"/>
            </a:ext>
          </a:extLst>
        </xdr:cNvPr>
        <xdr:cNvCxnSpPr/>
      </xdr:nvCxnSpPr>
      <xdr:spPr>
        <a:xfrm>
          <a:off x="12814300" y="1050417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88DB4201-E273-4379-ACFE-02E602F9549F}"/>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86921</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FD194996-9DC7-43D5-978E-191E23D6BA6C}"/>
            </a:ext>
          </a:extLst>
        </xdr:cNvPr>
        <xdr:cNvSpPr txBox="1"/>
      </xdr:nvSpPr>
      <xdr:spPr>
        <a:xfrm>
          <a:off x="14389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82023</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DF975543-BA0E-4C3B-BF02-4F6DC106C454}"/>
            </a:ext>
          </a:extLst>
        </xdr:cNvPr>
        <xdr:cNvSpPr txBox="1"/>
      </xdr:nvSpPr>
      <xdr:spPr>
        <a:xfrm>
          <a:off x="13500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297A566D-0C09-4BF8-99A5-82C4F350D576}"/>
            </a:ext>
          </a:extLst>
        </xdr:cNvPr>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A6F17C73-E3C9-4522-82D0-DBE1F1C1B8D2}"/>
            </a:ext>
          </a:extLst>
        </xdr:cNvPr>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126836</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E667A6D5-594F-4296-BFA6-1F04E449041F}"/>
            </a:ext>
          </a:extLst>
        </xdr:cNvPr>
        <xdr:cNvSpPr txBox="1"/>
      </xdr:nvSpPr>
      <xdr:spPr>
        <a:xfrm>
          <a:off x="14389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107242</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5E99D5D7-4DB5-4226-85C0-A3A4725A936C}"/>
            </a:ext>
          </a:extLst>
        </xdr:cNvPr>
        <xdr:cNvSpPr txBox="1"/>
      </xdr:nvSpPr>
      <xdr:spPr>
        <a:xfrm>
          <a:off x="13500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87647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5DF5B55E-CD99-47CE-9D08-35CCA9A53B0E}"/>
            </a:ext>
          </a:extLst>
        </xdr:cNvPr>
        <xdr:cNvSpPr txBox="1"/>
      </xdr:nvSpPr>
      <xdr:spPr>
        <a:xfrm>
          <a:off x="12611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8A62FD1D-B23C-4418-ADC7-732EDF58708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17B88AB1-D8CD-4668-B77E-5931E858C4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1568293E-F598-4A8F-BD4C-6B9DCDBD67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FC44E89C-C2F5-4411-9C74-8B9BDA51E1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72AC5ED2-F69D-4E7D-A9C6-6A066F5FF6D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677FC83B-E774-48F1-842B-E0F9F4903C2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33E76F08-8D2E-48FA-8DF0-2B29FA38C8D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5D31913A-5E6C-466B-AFBE-CBDD90CB427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368B1570-430E-4395-B724-79DE8209561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3E5C7BA1-506A-4FEC-95CC-0BF0C82583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1D2F9703-080C-4EFD-93CD-EB862F58045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67DEA86D-503B-45A9-A370-1C5D2FD8EE9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2356452B-7B6D-4B36-BCDC-C60A9354567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E4929933-A1BC-4BE0-BA48-4D7742A8B73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DFDB08E4-B448-4C26-96DF-199F3735601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03AA7D5C-E327-4C11-ABCF-AC5B1DDEB86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211DF05D-D001-4A08-871F-446C33912B8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772FBA35-C755-4491-A51B-617634024B9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B382491A-BEB2-46E3-B1F6-059B87F4B7A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D1F6F3DD-5E76-49AF-BEE7-20DA22310AE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D560D5AA-098E-4F86-AB16-0E950A89A4B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591" name="直線コネクタ 590">
          <a:extLst>
            <a:ext uri="{FF2B5EF4-FFF2-40B4-BE49-F238E27FC236}">
              <a16:creationId xmlns:a16="http://schemas.microsoft.com/office/drawing/2014/main" id="{D47E5C6F-0794-4901-84B3-AD24583B4400}"/>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AE7ACB86-ED92-4D8E-A846-A8AD7660E00E}"/>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593" name="直線コネクタ 592">
          <a:extLst>
            <a:ext uri="{FF2B5EF4-FFF2-40B4-BE49-F238E27FC236}">
              <a16:creationId xmlns:a16="http://schemas.microsoft.com/office/drawing/2014/main" id="{9C829E3D-885E-48F8-B84C-8009F835BDE0}"/>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AB44CAED-2EDC-4601-B0CA-5C8E9121DBFE}"/>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595" name="直線コネクタ 594">
          <a:extLst>
            <a:ext uri="{FF2B5EF4-FFF2-40B4-BE49-F238E27FC236}">
              <a16:creationId xmlns:a16="http://schemas.microsoft.com/office/drawing/2014/main" id="{994F7E39-850B-4C5E-B950-287B13DD3696}"/>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F7C8601C-C83D-4DF2-830D-3D97F507F60B}"/>
            </a:ext>
          </a:extLst>
        </xdr:cNvPr>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97" name="フローチャート: 判断 596">
          <a:extLst>
            <a:ext uri="{FF2B5EF4-FFF2-40B4-BE49-F238E27FC236}">
              <a16:creationId xmlns:a16="http://schemas.microsoft.com/office/drawing/2014/main" id="{E32986F2-C6BB-4C01-944E-0F09E1B4EE76}"/>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598" name="フローチャート: 判断 597">
          <a:extLst>
            <a:ext uri="{FF2B5EF4-FFF2-40B4-BE49-F238E27FC236}">
              <a16:creationId xmlns:a16="http://schemas.microsoft.com/office/drawing/2014/main" id="{1DBF4C40-41FD-4F39-88D4-F47945D49CCB}"/>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60757</xdr:rowOff>
    </xdr:from>
    <xdr:to>
      <xdr:col>107</xdr:col>
      <xdr:colOff>101600</xdr:colOff>
      <xdr:row>63</xdr:row>
      <xdr:rowOff>162357</xdr:rowOff>
    </xdr:to>
    <xdr:sp macro="" textlink="">
      <xdr:nvSpPr>
        <xdr:cNvPr id="599" name="フローチャート: 判断 598">
          <a:extLst>
            <a:ext uri="{FF2B5EF4-FFF2-40B4-BE49-F238E27FC236}">
              <a16:creationId xmlns:a16="http://schemas.microsoft.com/office/drawing/2014/main" id="{AA81EB30-B98B-4C6F-A688-1C68ABDB377B}"/>
            </a:ext>
          </a:extLst>
        </xdr:cNvPr>
        <xdr:cNvSpPr/>
      </xdr:nvSpPr>
      <xdr:spPr>
        <a:xfrm>
          <a:off x="20383500" y="1086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600" name="フローチャート: 判断 599">
          <a:extLst>
            <a:ext uri="{FF2B5EF4-FFF2-40B4-BE49-F238E27FC236}">
              <a16:creationId xmlns:a16="http://schemas.microsoft.com/office/drawing/2014/main" id="{8825AE96-D8BA-4B9C-BC06-AF4D8CD03DD0}"/>
            </a:ext>
          </a:extLst>
        </xdr:cNvPr>
        <xdr:cNvSpPr/>
      </xdr:nvSpPr>
      <xdr:spPr>
        <a:xfrm>
          <a:off x="194945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60299</xdr:rowOff>
    </xdr:from>
    <xdr:to>
      <xdr:col>98</xdr:col>
      <xdr:colOff>38100</xdr:colOff>
      <xdr:row>63</xdr:row>
      <xdr:rowOff>161899</xdr:rowOff>
    </xdr:to>
    <xdr:sp macro="" textlink="">
      <xdr:nvSpPr>
        <xdr:cNvPr id="601" name="フローチャート: 判断 600">
          <a:extLst>
            <a:ext uri="{FF2B5EF4-FFF2-40B4-BE49-F238E27FC236}">
              <a16:creationId xmlns:a16="http://schemas.microsoft.com/office/drawing/2014/main" id="{69ABD0C2-CCF2-4B5E-8140-AA0CBEA97101}"/>
            </a:ext>
          </a:extLst>
        </xdr:cNvPr>
        <xdr:cNvSpPr/>
      </xdr:nvSpPr>
      <xdr:spPr>
        <a:xfrm>
          <a:off x="18605500" y="108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722F7A9-5095-4E69-8351-8216D79E8CD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DC71E28-4A41-42EB-A292-34DBE45F13C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50FCE5A-CBB9-4EDE-A42D-5985EAE8DC2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479658B-4DB2-469E-A527-754A2FB993F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5B42620-3B3F-4BAB-BFBA-4D083E28F16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36982</xdr:rowOff>
    </xdr:from>
    <xdr:to>
      <xdr:col>116</xdr:col>
      <xdr:colOff>114300</xdr:colOff>
      <xdr:row>63</xdr:row>
      <xdr:rowOff>138582</xdr:rowOff>
    </xdr:to>
    <xdr:sp macro="" textlink="">
      <xdr:nvSpPr>
        <xdr:cNvPr id="607" name="楕円 606">
          <a:extLst>
            <a:ext uri="{FF2B5EF4-FFF2-40B4-BE49-F238E27FC236}">
              <a16:creationId xmlns:a16="http://schemas.microsoft.com/office/drawing/2014/main" id="{EC4CA311-B410-489E-8153-454B99CFFB42}"/>
            </a:ext>
          </a:extLst>
        </xdr:cNvPr>
        <xdr:cNvSpPr/>
      </xdr:nvSpPr>
      <xdr:spPr>
        <a:xfrm>
          <a:off x="22110700" y="108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137939</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B49109C9-3287-47F1-90B6-8F66FDBD44CE}"/>
            </a:ext>
          </a:extLst>
        </xdr:cNvPr>
        <xdr:cNvSpPr txBox="1"/>
      </xdr:nvSpPr>
      <xdr:spPr>
        <a:xfrm>
          <a:off x="22199600"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39268</xdr:rowOff>
    </xdr:from>
    <xdr:to>
      <xdr:col>112</xdr:col>
      <xdr:colOff>38100</xdr:colOff>
      <xdr:row>63</xdr:row>
      <xdr:rowOff>140868</xdr:rowOff>
    </xdr:to>
    <xdr:sp macro="" textlink="">
      <xdr:nvSpPr>
        <xdr:cNvPr id="609" name="楕円 608">
          <a:extLst>
            <a:ext uri="{FF2B5EF4-FFF2-40B4-BE49-F238E27FC236}">
              <a16:creationId xmlns:a16="http://schemas.microsoft.com/office/drawing/2014/main" id="{4F251F6B-3352-41C0-9592-6D11ED3767A1}"/>
            </a:ext>
          </a:extLst>
        </xdr:cNvPr>
        <xdr:cNvSpPr/>
      </xdr:nvSpPr>
      <xdr:spPr>
        <a:xfrm>
          <a:off x="21272500" y="108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87782</xdr:rowOff>
    </xdr:from>
    <xdr:to>
      <xdr:col>116</xdr:col>
      <xdr:colOff>63500</xdr:colOff>
      <xdr:row>63</xdr:row>
      <xdr:rowOff>90068</xdr:rowOff>
    </xdr:to>
    <xdr:cxnSp macro="">
      <xdr:nvCxnSpPr>
        <xdr:cNvPr id="610" name="直線コネクタ 609">
          <a:extLst>
            <a:ext uri="{FF2B5EF4-FFF2-40B4-BE49-F238E27FC236}">
              <a16:creationId xmlns:a16="http://schemas.microsoft.com/office/drawing/2014/main" id="{F03A37C5-7FA5-43C2-AF5E-C791A1DAB192}"/>
            </a:ext>
          </a:extLst>
        </xdr:cNvPr>
        <xdr:cNvCxnSpPr/>
      </xdr:nvCxnSpPr>
      <xdr:spPr>
        <a:xfrm flipV="1">
          <a:off x="21323300" y="108891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40640</xdr:rowOff>
    </xdr:from>
    <xdr:to>
      <xdr:col>107</xdr:col>
      <xdr:colOff>101600</xdr:colOff>
      <xdr:row>63</xdr:row>
      <xdr:rowOff>142240</xdr:rowOff>
    </xdr:to>
    <xdr:sp macro="" textlink="">
      <xdr:nvSpPr>
        <xdr:cNvPr id="611" name="楕円 610">
          <a:extLst>
            <a:ext uri="{FF2B5EF4-FFF2-40B4-BE49-F238E27FC236}">
              <a16:creationId xmlns:a16="http://schemas.microsoft.com/office/drawing/2014/main" id="{37A1166A-0773-42B9-B56E-612932727E9B}"/>
            </a:ext>
          </a:extLst>
        </xdr:cNvPr>
        <xdr:cNvSpPr/>
      </xdr:nvSpPr>
      <xdr:spPr>
        <a:xfrm>
          <a:off x="2038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90068</xdr:rowOff>
    </xdr:from>
    <xdr:to>
      <xdr:col>111</xdr:col>
      <xdr:colOff>177800</xdr:colOff>
      <xdr:row>63</xdr:row>
      <xdr:rowOff>91440</xdr:rowOff>
    </xdr:to>
    <xdr:cxnSp macro="">
      <xdr:nvCxnSpPr>
        <xdr:cNvPr id="612" name="直線コネクタ 611">
          <a:extLst>
            <a:ext uri="{FF2B5EF4-FFF2-40B4-BE49-F238E27FC236}">
              <a16:creationId xmlns:a16="http://schemas.microsoft.com/office/drawing/2014/main" id="{8FFD27FC-A8EC-4939-A272-1EC8AD7FF793}"/>
            </a:ext>
          </a:extLst>
        </xdr:cNvPr>
        <xdr:cNvCxnSpPr/>
      </xdr:nvCxnSpPr>
      <xdr:spPr>
        <a:xfrm flipV="1">
          <a:off x="20434300" y="1089141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42469</xdr:rowOff>
    </xdr:from>
    <xdr:to>
      <xdr:col>102</xdr:col>
      <xdr:colOff>165100</xdr:colOff>
      <xdr:row>63</xdr:row>
      <xdr:rowOff>144069</xdr:rowOff>
    </xdr:to>
    <xdr:sp macro="" textlink="">
      <xdr:nvSpPr>
        <xdr:cNvPr id="613" name="楕円 612">
          <a:extLst>
            <a:ext uri="{FF2B5EF4-FFF2-40B4-BE49-F238E27FC236}">
              <a16:creationId xmlns:a16="http://schemas.microsoft.com/office/drawing/2014/main" id="{3CEC6283-07FA-4C85-9E92-0A5BD6614F3D}"/>
            </a:ext>
          </a:extLst>
        </xdr:cNvPr>
        <xdr:cNvSpPr/>
      </xdr:nvSpPr>
      <xdr:spPr>
        <a:xfrm>
          <a:off x="19494500" y="108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91440</xdr:rowOff>
    </xdr:from>
    <xdr:to>
      <xdr:col>107</xdr:col>
      <xdr:colOff>50800</xdr:colOff>
      <xdr:row>63</xdr:row>
      <xdr:rowOff>93269</xdr:rowOff>
    </xdr:to>
    <xdr:cxnSp macro="">
      <xdr:nvCxnSpPr>
        <xdr:cNvPr id="614" name="直線コネクタ 613">
          <a:extLst>
            <a:ext uri="{FF2B5EF4-FFF2-40B4-BE49-F238E27FC236}">
              <a16:creationId xmlns:a16="http://schemas.microsoft.com/office/drawing/2014/main" id="{CCBC10DB-9C88-444C-806B-797BCE88E11B}"/>
            </a:ext>
          </a:extLst>
        </xdr:cNvPr>
        <xdr:cNvCxnSpPr/>
      </xdr:nvCxnSpPr>
      <xdr:spPr>
        <a:xfrm flipV="1">
          <a:off x="19545300" y="108927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44755</xdr:rowOff>
    </xdr:from>
    <xdr:to>
      <xdr:col>98</xdr:col>
      <xdr:colOff>38100</xdr:colOff>
      <xdr:row>63</xdr:row>
      <xdr:rowOff>146355</xdr:rowOff>
    </xdr:to>
    <xdr:sp macro="" textlink="">
      <xdr:nvSpPr>
        <xdr:cNvPr id="615" name="楕円 614">
          <a:extLst>
            <a:ext uri="{FF2B5EF4-FFF2-40B4-BE49-F238E27FC236}">
              <a16:creationId xmlns:a16="http://schemas.microsoft.com/office/drawing/2014/main" id="{AB7DEBE2-4164-463C-B0C9-4F40B9ABB772}"/>
            </a:ext>
          </a:extLst>
        </xdr:cNvPr>
        <xdr:cNvSpPr/>
      </xdr:nvSpPr>
      <xdr:spPr>
        <a:xfrm>
          <a:off x="186055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93269</xdr:rowOff>
    </xdr:from>
    <xdr:to>
      <xdr:col>102</xdr:col>
      <xdr:colOff>114300</xdr:colOff>
      <xdr:row>63</xdr:row>
      <xdr:rowOff>95555</xdr:rowOff>
    </xdr:to>
    <xdr:cxnSp macro="">
      <xdr:nvCxnSpPr>
        <xdr:cNvPr id="616" name="直線コネクタ 615">
          <a:extLst>
            <a:ext uri="{FF2B5EF4-FFF2-40B4-BE49-F238E27FC236}">
              <a16:creationId xmlns:a16="http://schemas.microsoft.com/office/drawing/2014/main" id="{C8806E0A-001C-466E-82CA-46C88D4D7CCF}"/>
            </a:ext>
          </a:extLst>
        </xdr:cNvPr>
        <xdr:cNvCxnSpPr/>
      </xdr:nvCxnSpPr>
      <xdr:spPr>
        <a:xfrm flipV="1">
          <a:off x="18656300" y="108946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617" name="n_1aveValue【保健センター・保健所】&#10;一人当たり面積">
          <a:extLst>
            <a:ext uri="{FF2B5EF4-FFF2-40B4-BE49-F238E27FC236}">
              <a16:creationId xmlns:a16="http://schemas.microsoft.com/office/drawing/2014/main" id="{23FE864B-A372-44D5-A427-7EE2752024CC}"/>
            </a:ext>
          </a:extLst>
        </xdr:cNvPr>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153484</xdr:rowOff>
    </xdr:from>
    <xdr:ext cx="469744" cy="259045"/>
    <xdr:sp macro="" textlink="">
      <xdr:nvSpPr>
        <xdr:cNvPr id="618" name="n_2aveValue【保健センター・保健所】&#10;一人当たり面積">
          <a:extLst>
            <a:ext uri="{FF2B5EF4-FFF2-40B4-BE49-F238E27FC236}">
              <a16:creationId xmlns:a16="http://schemas.microsoft.com/office/drawing/2014/main" id="{711293ED-05EF-4C9F-A6DB-259C3E4C2B00}"/>
            </a:ext>
          </a:extLst>
        </xdr:cNvPr>
        <xdr:cNvSpPr txBox="1"/>
      </xdr:nvSpPr>
      <xdr:spPr>
        <a:xfrm>
          <a:off x="20199427" y="109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153941</xdr:rowOff>
    </xdr:from>
    <xdr:ext cx="469744" cy="259045"/>
    <xdr:sp macro="" textlink="">
      <xdr:nvSpPr>
        <xdr:cNvPr id="619" name="n_3aveValue【保健センター・保健所】&#10;一人当たり面積">
          <a:extLst>
            <a:ext uri="{FF2B5EF4-FFF2-40B4-BE49-F238E27FC236}">
              <a16:creationId xmlns:a16="http://schemas.microsoft.com/office/drawing/2014/main" id="{D345BD24-6C36-48E0-AF9A-5AB53FC94BAB}"/>
            </a:ext>
          </a:extLst>
        </xdr:cNvPr>
        <xdr:cNvSpPr txBox="1"/>
      </xdr:nvSpPr>
      <xdr:spPr>
        <a:xfrm>
          <a:off x="19310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153026</xdr:rowOff>
    </xdr:from>
    <xdr:ext cx="469744" cy="259045"/>
    <xdr:sp macro="" textlink="">
      <xdr:nvSpPr>
        <xdr:cNvPr id="620" name="n_4aveValue【保健センター・保健所】&#10;一人当たり面積">
          <a:extLst>
            <a:ext uri="{FF2B5EF4-FFF2-40B4-BE49-F238E27FC236}">
              <a16:creationId xmlns:a16="http://schemas.microsoft.com/office/drawing/2014/main" id="{797C3B30-B7E8-4FB2-A2AE-4C4D1D365ADE}"/>
            </a:ext>
          </a:extLst>
        </xdr:cNvPr>
        <xdr:cNvSpPr txBox="1"/>
      </xdr:nvSpPr>
      <xdr:spPr>
        <a:xfrm>
          <a:off x="18421427" y="1095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131995</xdr:rowOff>
    </xdr:from>
    <xdr:ext cx="469744" cy="259045"/>
    <xdr:sp macro="" textlink="">
      <xdr:nvSpPr>
        <xdr:cNvPr id="621" name="n_1mainValue【保健センター・保健所】&#10;一人当たり面積">
          <a:extLst>
            <a:ext uri="{FF2B5EF4-FFF2-40B4-BE49-F238E27FC236}">
              <a16:creationId xmlns:a16="http://schemas.microsoft.com/office/drawing/2014/main" id="{1038890D-BEC6-49BE-9432-444CA3F4BCFA}"/>
            </a:ext>
          </a:extLst>
        </xdr:cNvPr>
        <xdr:cNvSpPr txBox="1"/>
      </xdr:nvSpPr>
      <xdr:spPr>
        <a:xfrm>
          <a:off x="210757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158767</xdr:rowOff>
    </xdr:from>
    <xdr:ext cx="469744" cy="259045"/>
    <xdr:sp macro="" textlink="">
      <xdr:nvSpPr>
        <xdr:cNvPr id="622" name="n_2mainValue【保健センター・保健所】&#10;一人当たり面積">
          <a:extLst>
            <a:ext uri="{FF2B5EF4-FFF2-40B4-BE49-F238E27FC236}">
              <a16:creationId xmlns:a16="http://schemas.microsoft.com/office/drawing/2014/main" id="{89F91705-AFA2-459C-8E24-275EDE07901B}"/>
            </a:ext>
          </a:extLst>
        </xdr:cNvPr>
        <xdr:cNvSpPr txBox="1"/>
      </xdr:nvSpPr>
      <xdr:spPr>
        <a:xfrm>
          <a:off x="201994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160596</xdr:rowOff>
    </xdr:from>
    <xdr:ext cx="469744" cy="259045"/>
    <xdr:sp macro="" textlink="">
      <xdr:nvSpPr>
        <xdr:cNvPr id="623" name="n_3mainValue【保健センター・保健所】&#10;一人当たり面積">
          <a:extLst>
            <a:ext uri="{FF2B5EF4-FFF2-40B4-BE49-F238E27FC236}">
              <a16:creationId xmlns:a16="http://schemas.microsoft.com/office/drawing/2014/main" id="{41A3E5C3-B30C-4890-886A-4B9FFF095C40}"/>
            </a:ext>
          </a:extLst>
        </xdr:cNvPr>
        <xdr:cNvSpPr txBox="1"/>
      </xdr:nvSpPr>
      <xdr:spPr>
        <a:xfrm>
          <a:off x="19310427" y="106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162882</xdr:rowOff>
    </xdr:from>
    <xdr:ext cx="469744" cy="259045"/>
    <xdr:sp macro="" textlink="">
      <xdr:nvSpPr>
        <xdr:cNvPr id="624" name="n_4mainValue【保健センター・保健所】&#10;一人当たり面積">
          <a:extLst>
            <a:ext uri="{FF2B5EF4-FFF2-40B4-BE49-F238E27FC236}">
              <a16:creationId xmlns:a16="http://schemas.microsoft.com/office/drawing/2014/main" id="{798911AA-6376-4BDF-8109-8092999E2F57}"/>
            </a:ext>
          </a:extLst>
        </xdr:cNvPr>
        <xdr:cNvSpPr txBox="1"/>
      </xdr:nvSpPr>
      <xdr:spPr>
        <a:xfrm>
          <a:off x="18421427" y="1062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CDD92789-9B47-4B87-89FE-F2DB99122F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F1B614B0-FA9C-47F5-9D4B-CDC5D4128EF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F61BC132-F897-4871-882D-175CF2E868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C23AE1D1-1787-408A-9149-2877287FA4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A744A3B-9AEA-4E14-8EBC-A2599AEB26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AF2E2FCB-DD9F-466B-855B-557A2961803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C280B54-C64A-4964-8E42-7B0CB119DA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F59E697A-8940-45C1-A342-E4F5C7AF14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DECBF009-656D-4075-949A-221A566F4F7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2E98399-282D-42D9-A5D5-6FD6727024D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BF95E00C-82FA-458A-8561-814C0065732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368865E3-AF1C-4A39-AB1C-BDCBDF2CD25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E8B7EDE3-58F0-40E4-BA0F-F48C04D3955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997106B1-8A27-4C55-B1DF-152EDA9F543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59439CE5-5BC5-4F06-9797-DED0C8D19AB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969870CA-2A4C-4BEC-B318-F2A31CA9DA0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8FA3DECD-7B29-4449-A440-3D7CB78F095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D45E7B3E-1029-4011-A101-BE67E542AEA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3DB068DE-86E1-4110-80A0-A989CD1A2CE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1EFE8899-2C75-48A8-9FE4-B05F6720FD5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B7970F33-C824-41BC-BDB1-3A10A5BAF18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3D64A5AC-B040-4494-85B6-98A36FEEBD5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5BBE8899-BBEC-4B1F-9B68-446A2E77FB9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DA0698EA-848B-4919-B424-87191679F3A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E0DBF076-04C0-48EF-97DA-6DE5048E10A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7033DE5-BDCA-4F4E-875F-F5B2FC257B79}"/>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F7CFCCD1-2642-45F0-AD61-7C846A0C1FA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25D8E43A-108E-4795-A814-E9E53DBD467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886C41F8-568F-4828-9F20-CCBA3CC1DCA8}"/>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4" name="直線コネクタ 653">
          <a:extLst>
            <a:ext uri="{FF2B5EF4-FFF2-40B4-BE49-F238E27FC236}">
              <a16:creationId xmlns:a16="http://schemas.microsoft.com/office/drawing/2014/main" id="{69178BA0-1B9C-4D5C-BEDA-4903F6C90DD4}"/>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DA0625E-92D4-447D-9C8D-30F696799A66}"/>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56" name="フローチャート: 判断 655">
          <a:extLst>
            <a:ext uri="{FF2B5EF4-FFF2-40B4-BE49-F238E27FC236}">
              <a16:creationId xmlns:a16="http://schemas.microsoft.com/office/drawing/2014/main" id="{658C2529-1F1C-4507-9BAD-1B8A3842DE9E}"/>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57" name="フローチャート: 判断 656">
          <a:extLst>
            <a:ext uri="{FF2B5EF4-FFF2-40B4-BE49-F238E27FC236}">
              <a16:creationId xmlns:a16="http://schemas.microsoft.com/office/drawing/2014/main" id="{298D41BF-B64E-4DB4-BEA4-BAA2A7E478A9}"/>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108131</xdr:rowOff>
    </xdr:from>
    <xdr:to>
      <xdr:col>76</xdr:col>
      <xdr:colOff>165100</xdr:colOff>
      <xdr:row>83</xdr:row>
      <xdr:rowOff>38281</xdr:rowOff>
    </xdr:to>
    <xdr:sp macro="" textlink="">
      <xdr:nvSpPr>
        <xdr:cNvPr id="658" name="フローチャート: 判断 657">
          <a:extLst>
            <a:ext uri="{FF2B5EF4-FFF2-40B4-BE49-F238E27FC236}">
              <a16:creationId xmlns:a16="http://schemas.microsoft.com/office/drawing/2014/main" id="{48E8B274-189F-4515-9D0A-407FAA5C76A7}"/>
            </a:ext>
          </a:extLst>
        </xdr:cNvPr>
        <xdr:cNvSpPr/>
      </xdr:nvSpPr>
      <xdr:spPr>
        <a:xfrm>
          <a:off x="14541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9" name="フローチャート: 判断 658">
          <a:extLst>
            <a:ext uri="{FF2B5EF4-FFF2-40B4-BE49-F238E27FC236}">
              <a16:creationId xmlns:a16="http://schemas.microsoft.com/office/drawing/2014/main" id="{6B923143-E278-45CB-A823-F7A6B4F6C0B1}"/>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54248</xdr:rowOff>
    </xdr:from>
    <xdr:to>
      <xdr:col>67</xdr:col>
      <xdr:colOff>101600</xdr:colOff>
      <xdr:row>82</xdr:row>
      <xdr:rowOff>155848</xdr:rowOff>
    </xdr:to>
    <xdr:sp macro="" textlink="">
      <xdr:nvSpPr>
        <xdr:cNvPr id="660" name="フローチャート: 判断 659">
          <a:extLst>
            <a:ext uri="{FF2B5EF4-FFF2-40B4-BE49-F238E27FC236}">
              <a16:creationId xmlns:a16="http://schemas.microsoft.com/office/drawing/2014/main" id="{CB69F2D0-61CE-4AA3-83E2-979F300E6C16}"/>
            </a:ext>
          </a:extLst>
        </xdr:cNvPr>
        <xdr:cNvSpPr/>
      </xdr:nvSpPr>
      <xdr:spPr>
        <a:xfrm>
          <a:off x="12763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C3AF212-02B5-468E-95BB-93BE741AEBE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7E89EB2-B20F-47F0-BEF9-15271F5FB05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9A2D636-EE1C-49E1-B8BC-9610E04B94F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39C1985-9395-4697-994F-6EC53020FB6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7024722B-910D-4FAD-B623-5460C2A151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31387</xdr:rowOff>
    </xdr:from>
    <xdr:to>
      <xdr:col>85</xdr:col>
      <xdr:colOff>177800</xdr:colOff>
      <xdr:row>79</xdr:row>
      <xdr:rowOff>132987</xdr:rowOff>
    </xdr:to>
    <xdr:sp macro="" textlink="">
      <xdr:nvSpPr>
        <xdr:cNvPr id="666" name="楕円 665">
          <a:extLst>
            <a:ext uri="{FF2B5EF4-FFF2-40B4-BE49-F238E27FC236}">
              <a16:creationId xmlns:a16="http://schemas.microsoft.com/office/drawing/2014/main" id="{DDA79FA6-8F3B-432A-A4B2-43D261542047}"/>
            </a:ext>
          </a:extLst>
        </xdr:cNvPr>
        <xdr:cNvSpPr/>
      </xdr:nvSpPr>
      <xdr:spPr>
        <a:xfrm>
          <a:off x="162687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54264</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66D48715-DF52-4FB7-86DA-2F5D0164CCE2}"/>
            </a:ext>
          </a:extLst>
        </xdr:cNvPr>
        <xdr:cNvSpPr txBox="1"/>
      </xdr:nvSpPr>
      <xdr:spPr>
        <a:xfrm>
          <a:off x="16357600" y="1342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152219</xdr:rowOff>
    </xdr:from>
    <xdr:to>
      <xdr:col>81</xdr:col>
      <xdr:colOff>101600</xdr:colOff>
      <xdr:row>79</xdr:row>
      <xdr:rowOff>82369</xdr:rowOff>
    </xdr:to>
    <xdr:sp macro="" textlink="">
      <xdr:nvSpPr>
        <xdr:cNvPr id="668" name="楕円 667">
          <a:extLst>
            <a:ext uri="{FF2B5EF4-FFF2-40B4-BE49-F238E27FC236}">
              <a16:creationId xmlns:a16="http://schemas.microsoft.com/office/drawing/2014/main" id="{B3E84F67-99CB-49F0-B9A1-56751F329F14}"/>
            </a:ext>
          </a:extLst>
        </xdr:cNvPr>
        <xdr:cNvSpPr/>
      </xdr:nvSpPr>
      <xdr:spPr>
        <a:xfrm>
          <a:off x="154305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31569</xdr:rowOff>
    </xdr:from>
    <xdr:to>
      <xdr:col>85</xdr:col>
      <xdr:colOff>127000</xdr:colOff>
      <xdr:row>79</xdr:row>
      <xdr:rowOff>82187</xdr:rowOff>
    </xdr:to>
    <xdr:cxnSp macro="">
      <xdr:nvCxnSpPr>
        <xdr:cNvPr id="669" name="直線コネクタ 668">
          <a:extLst>
            <a:ext uri="{FF2B5EF4-FFF2-40B4-BE49-F238E27FC236}">
              <a16:creationId xmlns:a16="http://schemas.microsoft.com/office/drawing/2014/main" id="{59291663-3EB2-4E9B-8991-AADFDA8CDCC3}"/>
            </a:ext>
          </a:extLst>
        </xdr:cNvPr>
        <xdr:cNvCxnSpPr/>
      </xdr:nvCxnSpPr>
      <xdr:spPr>
        <a:xfrm>
          <a:off x="15481300" y="1357611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108131</xdr:rowOff>
    </xdr:from>
    <xdr:to>
      <xdr:col>76</xdr:col>
      <xdr:colOff>165100</xdr:colOff>
      <xdr:row>84</xdr:row>
      <xdr:rowOff>38281</xdr:rowOff>
    </xdr:to>
    <xdr:sp macro="" textlink="">
      <xdr:nvSpPr>
        <xdr:cNvPr id="670" name="楕円 669">
          <a:extLst>
            <a:ext uri="{FF2B5EF4-FFF2-40B4-BE49-F238E27FC236}">
              <a16:creationId xmlns:a16="http://schemas.microsoft.com/office/drawing/2014/main" id="{76354B72-D804-4328-A7D0-800F7B0909B7}"/>
            </a:ext>
          </a:extLst>
        </xdr:cNvPr>
        <xdr:cNvSpPr/>
      </xdr:nvSpPr>
      <xdr:spPr>
        <a:xfrm>
          <a:off x="14541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31569</xdr:rowOff>
    </xdr:from>
    <xdr:to>
      <xdr:col>81</xdr:col>
      <xdr:colOff>50800</xdr:colOff>
      <xdr:row>83</xdr:row>
      <xdr:rowOff>158931</xdr:rowOff>
    </xdr:to>
    <xdr:cxnSp macro="">
      <xdr:nvCxnSpPr>
        <xdr:cNvPr id="671" name="直線コネクタ 670">
          <a:extLst>
            <a:ext uri="{FF2B5EF4-FFF2-40B4-BE49-F238E27FC236}">
              <a16:creationId xmlns:a16="http://schemas.microsoft.com/office/drawing/2014/main" id="{8EFE0C71-AEA6-4F1D-89D8-5FA542036D4B}"/>
            </a:ext>
          </a:extLst>
        </xdr:cNvPr>
        <xdr:cNvCxnSpPr/>
      </xdr:nvCxnSpPr>
      <xdr:spPr>
        <a:xfrm flipV="1">
          <a:off x="14592300" y="13576119"/>
          <a:ext cx="889000" cy="8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72" name="楕円 671">
          <a:extLst>
            <a:ext uri="{FF2B5EF4-FFF2-40B4-BE49-F238E27FC236}">
              <a16:creationId xmlns:a16="http://schemas.microsoft.com/office/drawing/2014/main" id="{D81C5F30-CFF7-4DBD-A3A4-7F9CDE75BCEA}"/>
            </a:ext>
          </a:extLst>
        </xdr:cNvPr>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158931</xdr:rowOff>
    </xdr:to>
    <xdr:cxnSp macro="">
      <xdr:nvCxnSpPr>
        <xdr:cNvPr id="673" name="直線コネクタ 672">
          <a:extLst>
            <a:ext uri="{FF2B5EF4-FFF2-40B4-BE49-F238E27FC236}">
              <a16:creationId xmlns:a16="http://schemas.microsoft.com/office/drawing/2014/main" id="{5ACB548B-577D-451F-82B5-2CD6979C1DAF}"/>
            </a:ext>
          </a:extLst>
        </xdr:cNvPr>
        <xdr:cNvCxnSpPr/>
      </xdr:nvCxnSpPr>
      <xdr:spPr>
        <a:xfrm>
          <a:off x="13703300" y="14257020"/>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15058</xdr:rowOff>
    </xdr:from>
    <xdr:to>
      <xdr:col>67</xdr:col>
      <xdr:colOff>101600</xdr:colOff>
      <xdr:row>82</xdr:row>
      <xdr:rowOff>116658</xdr:rowOff>
    </xdr:to>
    <xdr:sp macro="" textlink="">
      <xdr:nvSpPr>
        <xdr:cNvPr id="674" name="楕円 673">
          <a:extLst>
            <a:ext uri="{FF2B5EF4-FFF2-40B4-BE49-F238E27FC236}">
              <a16:creationId xmlns:a16="http://schemas.microsoft.com/office/drawing/2014/main" id="{3542140D-5FCD-4F7A-ACA5-AD55AB555D7D}"/>
            </a:ext>
          </a:extLst>
        </xdr:cNvPr>
        <xdr:cNvSpPr/>
      </xdr:nvSpPr>
      <xdr:spPr>
        <a:xfrm>
          <a:off x="12763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65858</xdr:rowOff>
    </xdr:from>
    <xdr:to>
      <xdr:col>71</xdr:col>
      <xdr:colOff>177800</xdr:colOff>
      <xdr:row>83</xdr:row>
      <xdr:rowOff>26670</xdr:rowOff>
    </xdr:to>
    <xdr:cxnSp macro="">
      <xdr:nvCxnSpPr>
        <xdr:cNvPr id="675" name="直線コネクタ 674">
          <a:extLst>
            <a:ext uri="{FF2B5EF4-FFF2-40B4-BE49-F238E27FC236}">
              <a16:creationId xmlns:a16="http://schemas.microsoft.com/office/drawing/2014/main" id="{B1380198-AA7B-4979-88B3-3573303DCD5A}"/>
            </a:ext>
          </a:extLst>
        </xdr:cNvPr>
        <xdr:cNvCxnSpPr/>
      </xdr:nvCxnSpPr>
      <xdr:spPr>
        <a:xfrm>
          <a:off x="12814300" y="14124758"/>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76" name="n_1aveValue【消防施設】&#10;有形固定資産減価償却率">
          <a:extLst>
            <a:ext uri="{FF2B5EF4-FFF2-40B4-BE49-F238E27FC236}">
              <a16:creationId xmlns:a16="http://schemas.microsoft.com/office/drawing/2014/main" id="{BE157598-4442-4D08-9032-D6E3E3A3FF19}"/>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54808</xdr:rowOff>
    </xdr:from>
    <xdr:ext cx="405111" cy="259045"/>
    <xdr:sp macro="" textlink="">
      <xdr:nvSpPr>
        <xdr:cNvPr id="677" name="n_2aveValue【消防施設】&#10;有形固定資産減価償却率">
          <a:extLst>
            <a:ext uri="{FF2B5EF4-FFF2-40B4-BE49-F238E27FC236}">
              <a16:creationId xmlns:a16="http://schemas.microsoft.com/office/drawing/2014/main" id="{B9916923-9D70-4E54-9131-C9EA88F053F5}"/>
            </a:ext>
          </a:extLst>
        </xdr:cNvPr>
        <xdr:cNvSpPr txBox="1"/>
      </xdr:nvSpPr>
      <xdr:spPr>
        <a:xfrm>
          <a:off x="14389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78" name="n_3aveValue【消防施設】&#10;有形固定資産減価償却率">
          <a:extLst>
            <a:ext uri="{FF2B5EF4-FFF2-40B4-BE49-F238E27FC236}">
              <a16:creationId xmlns:a16="http://schemas.microsoft.com/office/drawing/2014/main" id="{57ECF0AC-3E7A-4100-AECC-041A4AA483F0}"/>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146975</xdr:rowOff>
    </xdr:from>
    <xdr:ext cx="405111" cy="259045"/>
    <xdr:sp macro="" textlink="">
      <xdr:nvSpPr>
        <xdr:cNvPr id="679" name="n_4aveValue【消防施設】&#10;有形固定資産減価償却率">
          <a:extLst>
            <a:ext uri="{FF2B5EF4-FFF2-40B4-BE49-F238E27FC236}">
              <a16:creationId xmlns:a16="http://schemas.microsoft.com/office/drawing/2014/main" id="{0DE3C664-02A2-477F-83E5-DEF053000384}"/>
            </a:ext>
          </a:extLst>
        </xdr:cNvPr>
        <xdr:cNvSpPr txBox="1"/>
      </xdr:nvSpPr>
      <xdr:spPr>
        <a:xfrm>
          <a:off x="12611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98896</xdr:rowOff>
    </xdr:from>
    <xdr:ext cx="405111" cy="259045"/>
    <xdr:sp macro="" textlink="">
      <xdr:nvSpPr>
        <xdr:cNvPr id="680" name="n_1mainValue【消防施設】&#10;有形固定資産減価償却率">
          <a:extLst>
            <a:ext uri="{FF2B5EF4-FFF2-40B4-BE49-F238E27FC236}">
              <a16:creationId xmlns:a16="http://schemas.microsoft.com/office/drawing/2014/main" id="{B51276A6-532C-4B68-BA54-A2ED9ED7BBE8}"/>
            </a:ext>
          </a:extLst>
        </xdr:cNvPr>
        <xdr:cNvSpPr txBox="1"/>
      </xdr:nvSpPr>
      <xdr:spPr>
        <a:xfrm>
          <a:off x="15266044" y="1330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29408</xdr:rowOff>
    </xdr:from>
    <xdr:ext cx="405111" cy="259045"/>
    <xdr:sp macro="" textlink="">
      <xdr:nvSpPr>
        <xdr:cNvPr id="681" name="n_2mainValue【消防施設】&#10;有形固定資産減価償却率">
          <a:extLst>
            <a:ext uri="{FF2B5EF4-FFF2-40B4-BE49-F238E27FC236}">
              <a16:creationId xmlns:a16="http://schemas.microsoft.com/office/drawing/2014/main" id="{E694D850-CA96-4350-A965-DE51310FE2A7}"/>
            </a:ext>
          </a:extLst>
        </xdr:cNvPr>
        <xdr:cNvSpPr txBox="1"/>
      </xdr:nvSpPr>
      <xdr:spPr>
        <a:xfrm>
          <a:off x="14389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82" name="n_3mainValue【消防施設】&#10;有形固定資産減価償却率">
          <a:extLst>
            <a:ext uri="{FF2B5EF4-FFF2-40B4-BE49-F238E27FC236}">
              <a16:creationId xmlns:a16="http://schemas.microsoft.com/office/drawing/2014/main" id="{5F2F8ED1-42E1-4AE6-889B-AA532BFBD144}"/>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133185</xdr:rowOff>
    </xdr:from>
    <xdr:ext cx="405111" cy="259045"/>
    <xdr:sp macro="" textlink="">
      <xdr:nvSpPr>
        <xdr:cNvPr id="683" name="n_4mainValue【消防施設】&#10;有形固定資産減価償却率">
          <a:extLst>
            <a:ext uri="{FF2B5EF4-FFF2-40B4-BE49-F238E27FC236}">
              <a16:creationId xmlns:a16="http://schemas.microsoft.com/office/drawing/2014/main" id="{3EBD0038-E7A1-4CD7-ABF7-5656B05618F8}"/>
            </a:ext>
          </a:extLst>
        </xdr:cNvPr>
        <xdr:cNvSpPr txBox="1"/>
      </xdr:nvSpPr>
      <xdr:spPr>
        <a:xfrm>
          <a:off x="126117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F0D135C7-FA2A-4B8D-8045-072FA36FFD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7EE55E4-0F61-4CF6-BB46-333E7BF9F0F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9B3FE79E-38BA-437C-AF58-335D581FD1C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8728A9B-227E-4047-9643-73C301E5E1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42400ACA-FFC2-4FD5-A87E-A90FF22DB16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783B982D-77D7-4325-B8C4-74E1E86ECA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F1BF1355-0353-413A-9FCF-21F4C8DB00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4C9E3CF2-A8BA-407F-9F94-8164D33828B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BEC5FEA6-3FAB-4B63-8D63-68922D36126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A922C34B-671E-4891-9B14-C3EB75EF70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529BAE32-E382-440A-BB76-2265D817F08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25069825-83CF-4957-BF06-C30E231E159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AC481C6D-CA07-4BB0-813C-8BAF19DDA02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2CCAA830-712A-4F1D-9CF4-DE54E6AD4FB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1C61A363-F415-4021-82C6-85A1BF096A0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B31BFCB6-2D3F-4847-84B6-E4B039C14AE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29C3DCED-DDAD-4471-82A1-6389EACFDDF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CA385A9A-7334-4289-A723-737EF4FEEF1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728B0675-A581-4166-8809-4B51BE2A51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B912BDEE-EB4F-4171-9604-F4433184BB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10B269A8-37AA-41CB-A252-AC4A56F1770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705" name="直線コネクタ 704">
          <a:extLst>
            <a:ext uri="{FF2B5EF4-FFF2-40B4-BE49-F238E27FC236}">
              <a16:creationId xmlns:a16="http://schemas.microsoft.com/office/drawing/2014/main" id="{A5B2A9E9-9B9D-4F70-A34B-4E9C65D182E0}"/>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706" name="【消防施設】&#10;一人当たり面積最小値テキスト">
          <a:extLst>
            <a:ext uri="{FF2B5EF4-FFF2-40B4-BE49-F238E27FC236}">
              <a16:creationId xmlns:a16="http://schemas.microsoft.com/office/drawing/2014/main" id="{2D72062B-559C-44B7-AE23-819F28354400}"/>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707" name="直線コネクタ 706">
          <a:extLst>
            <a:ext uri="{FF2B5EF4-FFF2-40B4-BE49-F238E27FC236}">
              <a16:creationId xmlns:a16="http://schemas.microsoft.com/office/drawing/2014/main" id="{550E243E-62CE-4E7C-BD89-2E88E8C986CA}"/>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08" name="【消防施設】&#10;一人当たり面積最大値テキスト">
          <a:extLst>
            <a:ext uri="{FF2B5EF4-FFF2-40B4-BE49-F238E27FC236}">
              <a16:creationId xmlns:a16="http://schemas.microsoft.com/office/drawing/2014/main" id="{1BCCB62E-D1E0-4407-AF00-6C19F2AC7082}"/>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09" name="直線コネクタ 708">
          <a:extLst>
            <a:ext uri="{FF2B5EF4-FFF2-40B4-BE49-F238E27FC236}">
              <a16:creationId xmlns:a16="http://schemas.microsoft.com/office/drawing/2014/main" id="{60527C20-8D5B-44C6-A816-0DF71DDC6996}"/>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710" name="【消防施設】&#10;一人当たり面積平均値テキスト">
          <a:extLst>
            <a:ext uri="{FF2B5EF4-FFF2-40B4-BE49-F238E27FC236}">
              <a16:creationId xmlns:a16="http://schemas.microsoft.com/office/drawing/2014/main" id="{1B326DA7-3223-45A3-B19A-4B61A5ADE4FB}"/>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711" name="フローチャート: 判断 710">
          <a:extLst>
            <a:ext uri="{FF2B5EF4-FFF2-40B4-BE49-F238E27FC236}">
              <a16:creationId xmlns:a16="http://schemas.microsoft.com/office/drawing/2014/main" id="{8AA69DCB-F34A-469E-A3A5-C269E293A9CF}"/>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712" name="フローチャート: 判断 711">
          <a:extLst>
            <a:ext uri="{FF2B5EF4-FFF2-40B4-BE49-F238E27FC236}">
              <a16:creationId xmlns:a16="http://schemas.microsoft.com/office/drawing/2014/main" id="{BDA9A29C-2180-4176-B762-A9ACF535E7A8}"/>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53594</xdr:rowOff>
    </xdr:from>
    <xdr:to>
      <xdr:col>107</xdr:col>
      <xdr:colOff>101600</xdr:colOff>
      <xdr:row>84</xdr:row>
      <xdr:rowOff>155194</xdr:rowOff>
    </xdr:to>
    <xdr:sp macro="" textlink="">
      <xdr:nvSpPr>
        <xdr:cNvPr id="713" name="フローチャート: 判断 712">
          <a:extLst>
            <a:ext uri="{FF2B5EF4-FFF2-40B4-BE49-F238E27FC236}">
              <a16:creationId xmlns:a16="http://schemas.microsoft.com/office/drawing/2014/main" id="{149976D0-A047-4BA9-924E-97AD35E489A1}"/>
            </a:ext>
          </a:extLst>
        </xdr:cNvPr>
        <xdr:cNvSpPr/>
      </xdr:nvSpPr>
      <xdr:spPr>
        <a:xfrm>
          <a:off x="20383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14" name="フローチャート: 判断 713">
          <a:extLst>
            <a:ext uri="{FF2B5EF4-FFF2-40B4-BE49-F238E27FC236}">
              <a16:creationId xmlns:a16="http://schemas.microsoft.com/office/drawing/2014/main" id="{A10526CF-78E4-40DD-BB90-C09CFE864EEA}"/>
            </a:ext>
          </a:extLst>
        </xdr:cNvPr>
        <xdr:cNvSpPr/>
      </xdr:nvSpPr>
      <xdr:spPr>
        <a:xfrm>
          <a:off x="19494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60452</xdr:rowOff>
    </xdr:from>
    <xdr:to>
      <xdr:col>98</xdr:col>
      <xdr:colOff>38100</xdr:colOff>
      <xdr:row>84</xdr:row>
      <xdr:rowOff>162052</xdr:rowOff>
    </xdr:to>
    <xdr:sp macro="" textlink="">
      <xdr:nvSpPr>
        <xdr:cNvPr id="715" name="フローチャート: 判断 714">
          <a:extLst>
            <a:ext uri="{FF2B5EF4-FFF2-40B4-BE49-F238E27FC236}">
              <a16:creationId xmlns:a16="http://schemas.microsoft.com/office/drawing/2014/main" id="{52A32454-308C-4F28-B8A1-27EA590E76DA}"/>
            </a:ext>
          </a:extLst>
        </xdr:cNvPr>
        <xdr:cNvSpPr/>
      </xdr:nvSpPr>
      <xdr:spPr>
        <a:xfrm>
          <a:off x="18605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51D8E215-4B7F-4B61-99F1-4A4E544F8D9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510F555-F67B-48DD-A241-92DF8E2F4E5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48C46AD-A6B7-400E-A28D-4D40F95164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FFB8423-26E3-4F4E-B2C1-7C1DA127B4D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D71C0BF-288B-4FA9-93DA-F6BBC5EA3D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721" name="楕円 720">
          <a:extLst>
            <a:ext uri="{FF2B5EF4-FFF2-40B4-BE49-F238E27FC236}">
              <a16:creationId xmlns:a16="http://schemas.microsoft.com/office/drawing/2014/main" id="{C1B29213-77C0-4D10-9780-BB1DE8CB6E92}"/>
            </a:ext>
          </a:extLst>
        </xdr:cNvPr>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722" name="【消防施設】&#10;一人当たり面積該当値テキスト">
          <a:extLst>
            <a:ext uri="{FF2B5EF4-FFF2-40B4-BE49-F238E27FC236}">
              <a16:creationId xmlns:a16="http://schemas.microsoft.com/office/drawing/2014/main" id="{1AE70BF2-CA5E-4C52-BA9B-41B53B7E1233}"/>
            </a:ext>
          </a:extLst>
        </xdr:cNvPr>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99313</xdr:rowOff>
    </xdr:from>
    <xdr:to>
      <xdr:col>112</xdr:col>
      <xdr:colOff>38100</xdr:colOff>
      <xdr:row>85</xdr:row>
      <xdr:rowOff>29463</xdr:rowOff>
    </xdr:to>
    <xdr:sp macro="" textlink="">
      <xdr:nvSpPr>
        <xdr:cNvPr id="723" name="楕円 722">
          <a:extLst>
            <a:ext uri="{FF2B5EF4-FFF2-40B4-BE49-F238E27FC236}">
              <a16:creationId xmlns:a16="http://schemas.microsoft.com/office/drawing/2014/main" id="{6E05F0DF-7C08-4820-8F4E-5A29AA1B8786}"/>
            </a:ext>
          </a:extLst>
        </xdr:cNvPr>
        <xdr:cNvSpPr/>
      </xdr:nvSpPr>
      <xdr:spPr>
        <a:xfrm>
          <a:off x="21272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150113</xdr:rowOff>
    </xdr:to>
    <xdr:cxnSp macro="">
      <xdr:nvCxnSpPr>
        <xdr:cNvPr id="724" name="直線コネクタ 723">
          <a:extLst>
            <a:ext uri="{FF2B5EF4-FFF2-40B4-BE49-F238E27FC236}">
              <a16:creationId xmlns:a16="http://schemas.microsoft.com/office/drawing/2014/main" id="{F40B3BD8-387D-45C4-BE57-558A6984038D}"/>
            </a:ext>
          </a:extLst>
        </xdr:cNvPr>
        <xdr:cNvCxnSpPr/>
      </xdr:nvCxnSpPr>
      <xdr:spPr>
        <a:xfrm flipV="1">
          <a:off x="21323300" y="145450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725" name="楕円 724">
          <a:extLst>
            <a:ext uri="{FF2B5EF4-FFF2-40B4-BE49-F238E27FC236}">
              <a16:creationId xmlns:a16="http://schemas.microsoft.com/office/drawing/2014/main" id="{AA96CF1A-382A-464C-A3A3-2C60701763C8}"/>
            </a:ext>
          </a:extLst>
        </xdr:cNvPr>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150113</xdr:rowOff>
    </xdr:from>
    <xdr:to>
      <xdr:col>111</xdr:col>
      <xdr:colOff>177800</xdr:colOff>
      <xdr:row>85</xdr:row>
      <xdr:rowOff>63246</xdr:rowOff>
    </xdr:to>
    <xdr:cxnSp macro="">
      <xdr:nvCxnSpPr>
        <xdr:cNvPr id="726" name="直線コネクタ 725">
          <a:extLst>
            <a:ext uri="{FF2B5EF4-FFF2-40B4-BE49-F238E27FC236}">
              <a16:creationId xmlns:a16="http://schemas.microsoft.com/office/drawing/2014/main" id="{9C9DA58A-0522-4AA6-B0AD-ABCBC147DCD3}"/>
            </a:ext>
          </a:extLst>
        </xdr:cNvPr>
        <xdr:cNvCxnSpPr/>
      </xdr:nvCxnSpPr>
      <xdr:spPr>
        <a:xfrm flipV="1">
          <a:off x="20434300" y="14551913"/>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xdr:rowOff>
    </xdr:from>
    <xdr:to>
      <xdr:col>102</xdr:col>
      <xdr:colOff>165100</xdr:colOff>
      <xdr:row>85</xdr:row>
      <xdr:rowOff>116332</xdr:rowOff>
    </xdr:to>
    <xdr:sp macro="" textlink="">
      <xdr:nvSpPr>
        <xdr:cNvPr id="727" name="楕円 726">
          <a:extLst>
            <a:ext uri="{FF2B5EF4-FFF2-40B4-BE49-F238E27FC236}">
              <a16:creationId xmlns:a16="http://schemas.microsoft.com/office/drawing/2014/main" id="{B738BBF3-A4C5-46CD-BD8F-6E66407F4115}"/>
            </a:ext>
          </a:extLst>
        </xdr:cNvPr>
        <xdr:cNvSpPr/>
      </xdr:nvSpPr>
      <xdr:spPr>
        <a:xfrm>
          <a:off x="19494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65532</xdr:rowOff>
    </xdr:to>
    <xdr:cxnSp macro="">
      <xdr:nvCxnSpPr>
        <xdr:cNvPr id="728" name="直線コネクタ 727">
          <a:extLst>
            <a:ext uri="{FF2B5EF4-FFF2-40B4-BE49-F238E27FC236}">
              <a16:creationId xmlns:a16="http://schemas.microsoft.com/office/drawing/2014/main" id="{FC1EB99F-F126-406D-9F88-C00703B0CF85}"/>
            </a:ext>
          </a:extLst>
        </xdr:cNvPr>
        <xdr:cNvCxnSpPr/>
      </xdr:nvCxnSpPr>
      <xdr:spPr>
        <a:xfrm flipV="1">
          <a:off x="19545300" y="1463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19304</xdr:rowOff>
    </xdr:from>
    <xdr:to>
      <xdr:col>98</xdr:col>
      <xdr:colOff>38100</xdr:colOff>
      <xdr:row>85</xdr:row>
      <xdr:rowOff>120904</xdr:rowOff>
    </xdr:to>
    <xdr:sp macro="" textlink="">
      <xdr:nvSpPr>
        <xdr:cNvPr id="729" name="楕円 728">
          <a:extLst>
            <a:ext uri="{FF2B5EF4-FFF2-40B4-BE49-F238E27FC236}">
              <a16:creationId xmlns:a16="http://schemas.microsoft.com/office/drawing/2014/main" id="{74E9D8BE-00EE-47DA-B386-51C7BDA646B8}"/>
            </a:ext>
          </a:extLst>
        </xdr:cNvPr>
        <xdr:cNvSpPr/>
      </xdr:nvSpPr>
      <xdr:spPr>
        <a:xfrm>
          <a:off x="18605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65532</xdr:rowOff>
    </xdr:from>
    <xdr:to>
      <xdr:col>102</xdr:col>
      <xdr:colOff>114300</xdr:colOff>
      <xdr:row>85</xdr:row>
      <xdr:rowOff>70104</xdr:rowOff>
    </xdr:to>
    <xdr:cxnSp macro="">
      <xdr:nvCxnSpPr>
        <xdr:cNvPr id="730" name="直線コネクタ 729">
          <a:extLst>
            <a:ext uri="{FF2B5EF4-FFF2-40B4-BE49-F238E27FC236}">
              <a16:creationId xmlns:a16="http://schemas.microsoft.com/office/drawing/2014/main" id="{754913BC-8566-4F38-8A07-7505332FBC4B}"/>
            </a:ext>
          </a:extLst>
        </xdr:cNvPr>
        <xdr:cNvCxnSpPr/>
      </xdr:nvCxnSpPr>
      <xdr:spPr>
        <a:xfrm flipV="1">
          <a:off x="18656300" y="146387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731" name="n_1aveValue【消防施設】&#10;一人当たり面積">
          <a:extLst>
            <a:ext uri="{FF2B5EF4-FFF2-40B4-BE49-F238E27FC236}">
              <a16:creationId xmlns:a16="http://schemas.microsoft.com/office/drawing/2014/main" id="{78741267-6C43-4781-8D84-DEF57614ACD0}"/>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271</xdr:rowOff>
    </xdr:from>
    <xdr:ext cx="469744" cy="259045"/>
    <xdr:sp macro="" textlink="">
      <xdr:nvSpPr>
        <xdr:cNvPr id="732" name="n_2aveValue【消防施設】&#10;一人当たり面積">
          <a:extLst>
            <a:ext uri="{FF2B5EF4-FFF2-40B4-BE49-F238E27FC236}">
              <a16:creationId xmlns:a16="http://schemas.microsoft.com/office/drawing/2014/main" id="{4BBDAA69-BBD9-4075-955E-E7729642A38A}"/>
            </a:ext>
          </a:extLst>
        </xdr:cNvPr>
        <xdr:cNvSpPr txBox="1"/>
      </xdr:nvSpPr>
      <xdr:spPr>
        <a:xfrm>
          <a:off x="20199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2557</xdr:rowOff>
    </xdr:from>
    <xdr:ext cx="469744" cy="259045"/>
    <xdr:sp macro="" textlink="">
      <xdr:nvSpPr>
        <xdr:cNvPr id="733" name="n_3aveValue【消防施設】&#10;一人当たり面積">
          <a:extLst>
            <a:ext uri="{FF2B5EF4-FFF2-40B4-BE49-F238E27FC236}">
              <a16:creationId xmlns:a16="http://schemas.microsoft.com/office/drawing/2014/main" id="{06985532-7C0A-4491-9C4A-A940CAB0DCA5}"/>
            </a:ext>
          </a:extLst>
        </xdr:cNvPr>
        <xdr:cNvSpPr txBox="1"/>
      </xdr:nvSpPr>
      <xdr:spPr>
        <a:xfrm>
          <a:off x="19310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7129</xdr:rowOff>
    </xdr:from>
    <xdr:ext cx="469744" cy="259045"/>
    <xdr:sp macro="" textlink="">
      <xdr:nvSpPr>
        <xdr:cNvPr id="734" name="n_4aveValue【消防施設】&#10;一人当たり面積">
          <a:extLst>
            <a:ext uri="{FF2B5EF4-FFF2-40B4-BE49-F238E27FC236}">
              <a16:creationId xmlns:a16="http://schemas.microsoft.com/office/drawing/2014/main" id="{1E0AA309-6B6A-40D8-8352-359904B430C4}"/>
            </a:ext>
          </a:extLst>
        </xdr:cNvPr>
        <xdr:cNvSpPr txBox="1"/>
      </xdr:nvSpPr>
      <xdr:spPr>
        <a:xfrm>
          <a:off x="18421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20590</xdr:rowOff>
    </xdr:from>
    <xdr:ext cx="469744" cy="259045"/>
    <xdr:sp macro="" textlink="">
      <xdr:nvSpPr>
        <xdr:cNvPr id="735" name="n_1mainValue【消防施設】&#10;一人当たり面積">
          <a:extLst>
            <a:ext uri="{FF2B5EF4-FFF2-40B4-BE49-F238E27FC236}">
              <a16:creationId xmlns:a16="http://schemas.microsoft.com/office/drawing/2014/main" id="{56EF9BD8-8DA3-4AC9-857D-B99212D1EB80}"/>
            </a:ext>
          </a:extLst>
        </xdr:cNvPr>
        <xdr:cNvSpPr txBox="1"/>
      </xdr:nvSpPr>
      <xdr:spPr>
        <a:xfrm>
          <a:off x="210757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105173</xdr:rowOff>
    </xdr:from>
    <xdr:ext cx="469744" cy="259045"/>
    <xdr:sp macro="" textlink="">
      <xdr:nvSpPr>
        <xdr:cNvPr id="736" name="n_2mainValue【消防施設】&#10;一人当たり面積">
          <a:extLst>
            <a:ext uri="{FF2B5EF4-FFF2-40B4-BE49-F238E27FC236}">
              <a16:creationId xmlns:a16="http://schemas.microsoft.com/office/drawing/2014/main" id="{216BB24F-BD29-41AC-886A-1E63368FE5EF}"/>
            </a:ext>
          </a:extLst>
        </xdr:cNvPr>
        <xdr:cNvSpPr txBox="1"/>
      </xdr:nvSpPr>
      <xdr:spPr>
        <a:xfrm>
          <a:off x="20199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107459</xdr:rowOff>
    </xdr:from>
    <xdr:ext cx="469744" cy="259045"/>
    <xdr:sp macro="" textlink="">
      <xdr:nvSpPr>
        <xdr:cNvPr id="737" name="n_3mainValue【消防施設】&#10;一人当たり面積">
          <a:extLst>
            <a:ext uri="{FF2B5EF4-FFF2-40B4-BE49-F238E27FC236}">
              <a16:creationId xmlns:a16="http://schemas.microsoft.com/office/drawing/2014/main" id="{AEB3F025-EBD6-4102-9496-77799FFAC7FF}"/>
            </a:ext>
          </a:extLst>
        </xdr:cNvPr>
        <xdr:cNvSpPr txBox="1"/>
      </xdr:nvSpPr>
      <xdr:spPr>
        <a:xfrm>
          <a:off x="19310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112031</xdr:rowOff>
    </xdr:from>
    <xdr:ext cx="469744" cy="259045"/>
    <xdr:sp macro="" textlink="">
      <xdr:nvSpPr>
        <xdr:cNvPr id="738" name="n_4mainValue【消防施設】&#10;一人当たり面積">
          <a:extLst>
            <a:ext uri="{FF2B5EF4-FFF2-40B4-BE49-F238E27FC236}">
              <a16:creationId xmlns:a16="http://schemas.microsoft.com/office/drawing/2014/main" id="{14E2AB6B-011E-49CF-88F7-0CC5ADCDF99C}"/>
            </a:ext>
          </a:extLst>
        </xdr:cNvPr>
        <xdr:cNvSpPr txBox="1"/>
      </xdr:nvSpPr>
      <xdr:spPr>
        <a:xfrm>
          <a:off x="18421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5A569399-1E1B-4A3C-84C0-1B866FCF74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FA789744-008D-41CC-B851-EE2E8062753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6F25FF2E-EB66-4262-9972-D0341879DA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657712A2-F102-4D3B-842C-6555C78F37A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B073C3CC-5774-457A-ABFD-DB17E2F78CF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9775A657-026B-43D2-BF57-0BE54A8A6C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3D88FD99-7C83-4534-9468-D9945BC90A6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C0ED789D-A3A5-463B-BF6C-5183CE6927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104A5E62-F4EE-498A-9E72-11EE08FD99C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172E8600-8FE6-4965-9020-8A9970B8C8D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76F99C3A-886E-41D7-B43B-1B472A1937A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B4989DB8-717D-4ADA-8C43-3587FDA2072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9C928551-42DE-46A8-9A7B-FFEA8FDFC43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980C80FB-3D6D-41AD-8CC0-BA4EEE15666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4CC497DC-3B23-4E1D-8EAE-0A81EE9C162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EDB449C0-C54A-4287-B915-CC084345A9B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4293FB40-581D-415B-8C99-2E6B8E66C28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CE6DC69D-F656-40E6-A552-D6642B7A833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53468529-C122-4147-989E-092F2526651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498314FB-76C7-42E7-B701-E30E17FB277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A9C08BA8-AC16-4A5B-93B4-4205D5626CE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3CB719ED-802B-47C1-9315-71C773681A4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7032E31A-BC36-4719-89B3-DA7827D351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39F13C0E-5256-4253-A5E5-40A39A69CEE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庁舎】&#10;有形固定資産減価償却率最小値テキスト">
          <a:extLst>
            <a:ext uri="{FF2B5EF4-FFF2-40B4-BE49-F238E27FC236}">
              <a16:creationId xmlns:a16="http://schemas.microsoft.com/office/drawing/2014/main" id="{0182CD3F-06BC-48F4-B676-4A2ED1B0D28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991CCCA7-3AA3-47BC-BE21-D40FD959B02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庁舎】&#10;有形固定資産減価償却率最大値テキスト">
          <a:extLst>
            <a:ext uri="{FF2B5EF4-FFF2-40B4-BE49-F238E27FC236}">
              <a16:creationId xmlns:a16="http://schemas.microsoft.com/office/drawing/2014/main" id="{B8F5EAC8-80EA-4A2F-9223-C33E7017106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BD2F947C-243D-4D02-A870-E1897701E40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767" name="【庁舎】&#10;有形固定資産減価償却率平均値テキスト">
          <a:extLst>
            <a:ext uri="{FF2B5EF4-FFF2-40B4-BE49-F238E27FC236}">
              <a16:creationId xmlns:a16="http://schemas.microsoft.com/office/drawing/2014/main" id="{61125806-AAEF-4E37-9177-CEF67DE7AC09}"/>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768" name="フローチャート: 判断 767">
          <a:extLst>
            <a:ext uri="{FF2B5EF4-FFF2-40B4-BE49-F238E27FC236}">
              <a16:creationId xmlns:a16="http://schemas.microsoft.com/office/drawing/2014/main" id="{6D1A3FDE-F72F-4FA4-BA95-F7CBA6A51E1C}"/>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69" name="フローチャート: 判断 768">
          <a:extLst>
            <a:ext uri="{FF2B5EF4-FFF2-40B4-BE49-F238E27FC236}">
              <a16:creationId xmlns:a16="http://schemas.microsoft.com/office/drawing/2014/main" id="{75D3D135-F74D-4F97-860F-462C2754F1A8}"/>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115570</xdr:rowOff>
    </xdr:from>
    <xdr:to>
      <xdr:col>76</xdr:col>
      <xdr:colOff>165100</xdr:colOff>
      <xdr:row>104</xdr:row>
      <xdr:rowOff>45720</xdr:rowOff>
    </xdr:to>
    <xdr:sp macro="" textlink="">
      <xdr:nvSpPr>
        <xdr:cNvPr id="770" name="フローチャート: 判断 769">
          <a:extLst>
            <a:ext uri="{FF2B5EF4-FFF2-40B4-BE49-F238E27FC236}">
              <a16:creationId xmlns:a16="http://schemas.microsoft.com/office/drawing/2014/main" id="{EEC81861-1B23-41FF-AAAA-F7F00CABECD7}"/>
            </a:ext>
          </a:extLst>
        </xdr:cNvPr>
        <xdr:cNvSpPr/>
      </xdr:nvSpPr>
      <xdr:spPr>
        <a:xfrm>
          <a:off x="14541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106680</xdr:rowOff>
    </xdr:from>
    <xdr:to>
      <xdr:col>72</xdr:col>
      <xdr:colOff>38100</xdr:colOff>
      <xdr:row>104</xdr:row>
      <xdr:rowOff>36830</xdr:rowOff>
    </xdr:to>
    <xdr:sp macro="" textlink="">
      <xdr:nvSpPr>
        <xdr:cNvPr id="771" name="フローチャート: 判断 770">
          <a:extLst>
            <a:ext uri="{FF2B5EF4-FFF2-40B4-BE49-F238E27FC236}">
              <a16:creationId xmlns:a16="http://schemas.microsoft.com/office/drawing/2014/main" id="{DD411A7F-55BC-4002-95A2-1B3FA54101E9}"/>
            </a:ext>
          </a:extLst>
        </xdr:cNvPr>
        <xdr:cNvSpPr/>
      </xdr:nvSpPr>
      <xdr:spPr>
        <a:xfrm>
          <a:off x="13652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125730</xdr:rowOff>
    </xdr:from>
    <xdr:to>
      <xdr:col>67</xdr:col>
      <xdr:colOff>101600</xdr:colOff>
      <xdr:row>104</xdr:row>
      <xdr:rowOff>55880</xdr:rowOff>
    </xdr:to>
    <xdr:sp macro="" textlink="">
      <xdr:nvSpPr>
        <xdr:cNvPr id="772" name="フローチャート: 判断 771">
          <a:extLst>
            <a:ext uri="{FF2B5EF4-FFF2-40B4-BE49-F238E27FC236}">
              <a16:creationId xmlns:a16="http://schemas.microsoft.com/office/drawing/2014/main" id="{855462A5-97F1-4FB4-8D7E-B32DBFF57383}"/>
            </a:ext>
          </a:extLst>
        </xdr:cNvPr>
        <xdr:cNvSpPr/>
      </xdr:nvSpPr>
      <xdr:spPr>
        <a:xfrm>
          <a:off x="12763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FD6D4A1-1389-4006-8756-A73F7908DD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1A60D4A-8F8B-42D9-80FA-8A4B7CCA81C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DFB17F5-11A2-4EF9-AC69-A2E67A67DDB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4E98439-0F00-4EF0-92F2-A2616A2D15B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A7201AB-954E-4BF9-A168-8560CCA9DCB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52070</xdr:rowOff>
    </xdr:from>
    <xdr:to>
      <xdr:col>85</xdr:col>
      <xdr:colOff>177800</xdr:colOff>
      <xdr:row>103</xdr:row>
      <xdr:rowOff>153670</xdr:rowOff>
    </xdr:to>
    <xdr:sp macro="" textlink="">
      <xdr:nvSpPr>
        <xdr:cNvPr id="778" name="楕円 777">
          <a:extLst>
            <a:ext uri="{FF2B5EF4-FFF2-40B4-BE49-F238E27FC236}">
              <a16:creationId xmlns:a16="http://schemas.microsoft.com/office/drawing/2014/main" id="{CACC8ABC-0CC3-461C-A2EC-A165DD00CD62}"/>
            </a:ext>
          </a:extLst>
        </xdr:cNvPr>
        <xdr:cNvSpPr/>
      </xdr:nvSpPr>
      <xdr:spPr>
        <a:xfrm>
          <a:off x="162687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74947</xdr:rowOff>
    </xdr:from>
    <xdr:ext cx="405111" cy="259045"/>
    <xdr:sp macro="" textlink="">
      <xdr:nvSpPr>
        <xdr:cNvPr id="779" name="【庁舎】&#10;有形固定資産減価償却率該当値テキスト">
          <a:extLst>
            <a:ext uri="{FF2B5EF4-FFF2-40B4-BE49-F238E27FC236}">
              <a16:creationId xmlns:a16="http://schemas.microsoft.com/office/drawing/2014/main" id="{7960D960-9A93-4ADB-9224-77A13712F9A2}"/>
            </a:ext>
          </a:extLst>
        </xdr:cNvPr>
        <xdr:cNvSpPr txBox="1"/>
      </xdr:nvSpPr>
      <xdr:spPr>
        <a:xfrm>
          <a:off x="16357600"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24130</xdr:rowOff>
    </xdr:from>
    <xdr:to>
      <xdr:col>81</xdr:col>
      <xdr:colOff>101600</xdr:colOff>
      <xdr:row>103</xdr:row>
      <xdr:rowOff>125730</xdr:rowOff>
    </xdr:to>
    <xdr:sp macro="" textlink="">
      <xdr:nvSpPr>
        <xdr:cNvPr id="780" name="楕円 779">
          <a:extLst>
            <a:ext uri="{FF2B5EF4-FFF2-40B4-BE49-F238E27FC236}">
              <a16:creationId xmlns:a16="http://schemas.microsoft.com/office/drawing/2014/main" id="{84B2BEBB-1DC1-4A49-AB32-0DDACE6F7D23}"/>
            </a:ext>
          </a:extLst>
        </xdr:cNvPr>
        <xdr:cNvSpPr/>
      </xdr:nvSpPr>
      <xdr:spPr>
        <a:xfrm>
          <a:off x="154305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74930</xdr:rowOff>
    </xdr:from>
    <xdr:to>
      <xdr:col>85</xdr:col>
      <xdr:colOff>127000</xdr:colOff>
      <xdr:row>103</xdr:row>
      <xdr:rowOff>102870</xdr:rowOff>
    </xdr:to>
    <xdr:cxnSp macro="">
      <xdr:nvCxnSpPr>
        <xdr:cNvPr id="781" name="直線コネクタ 780">
          <a:extLst>
            <a:ext uri="{FF2B5EF4-FFF2-40B4-BE49-F238E27FC236}">
              <a16:creationId xmlns:a16="http://schemas.microsoft.com/office/drawing/2014/main" id="{8F0BE744-22C9-4AAD-B61C-A3FA91C4B17B}"/>
            </a:ext>
          </a:extLst>
        </xdr:cNvPr>
        <xdr:cNvCxnSpPr/>
      </xdr:nvCxnSpPr>
      <xdr:spPr>
        <a:xfrm>
          <a:off x="15481300" y="177342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782" name="楕円 781">
          <a:extLst>
            <a:ext uri="{FF2B5EF4-FFF2-40B4-BE49-F238E27FC236}">
              <a16:creationId xmlns:a16="http://schemas.microsoft.com/office/drawing/2014/main" id="{B5DA4452-D0B3-41B3-B198-848F714A5E68}"/>
            </a:ext>
          </a:extLst>
        </xdr:cNvPr>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74930</xdr:rowOff>
    </xdr:from>
    <xdr:to>
      <xdr:col>81</xdr:col>
      <xdr:colOff>50800</xdr:colOff>
      <xdr:row>106</xdr:row>
      <xdr:rowOff>76200</xdr:rowOff>
    </xdr:to>
    <xdr:cxnSp macro="">
      <xdr:nvCxnSpPr>
        <xdr:cNvPr id="783" name="直線コネクタ 782">
          <a:extLst>
            <a:ext uri="{FF2B5EF4-FFF2-40B4-BE49-F238E27FC236}">
              <a16:creationId xmlns:a16="http://schemas.microsoft.com/office/drawing/2014/main" id="{B47E3006-C870-4BF3-98BE-70C0B7AD75A6}"/>
            </a:ext>
          </a:extLst>
        </xdr:cNvPr>
        <xdr:cNvCxnSpPr/>
      </xdr:nvCxnSpPr>
      <xdr:spPr>
        <a:xfrm flipV="1">
          <a:off x="14592300" y="17734280"/>
          <a:ext cx="889000" cy="5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21589</xdr:rowOff>
    </xdr:from>
    <xdr:to>
      <xdr:col>72</xdr:col>
      <xdr:colOff>38100</xdr:colOff>
      <xdr:row>106</xdr:row>
      <xdr:rowOff>123189</xdr:rowOff>
    </xdr:to>
    <xdr:sp macro="" textlink="">
      <xdr:nvSpPr>
        <xdr:cNvPr id="784" name="楕円 783">
          <a:extLst>
            <a:ext uri="{FF2B5EF4-FFF2-40B4-BE49-F238E27FC236}">
              <a16:creationId xmlns:a16="http://schemas.microsoft.com/office/drawing/2014/main" id="{EC40A177-77CD-4A2B-AECB-43ED49103A00}"/>
            </a:ext>
          </a:extLst>
        </xdr:cNvPr>
        <xdr:cNvSpPr/>
      </xdr:nvSpPr>
      <xdr:spPr>
        <a:xfrm>
          <a:off x="1365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72389</xdr:rowOff>
    </xdr:from>
    <xdr:to>
      <xdr:col>76</xdr:col>
      <xdr:colOff>114300</xdr:colOff>
      <xdr:row>106</xdr:row>
      <xdr:rowOff>76200</xdr:rowOff>
    </xdr:to>
    <xdr:cxnSp macro="">
      <xdr:nvCxnSpPr>
        <xdr:cNvPr id="785" name="直線コネクタ 784">
          <a:extLst>
            <a:ext uri="{FF2B5EF4-FFF2-40B4-BE49-F238E27FC236}">
              <a16:creationId xmlns:a16="http://schemas.microsoft.com/office/drawing/2014/main" id="{3AFA4B6A-9A39-4AA0-8413-19F5CBC3F2AB}"/>
            </a:ext>
          </a:extLst>
        </xdr:cNvPr>
        <xdr:cNvCxnSpPr/>
      </xdr:nvCxnSpPr>
      <xdr:spPr>
        <a:xfrm>
          <a:off x="13703300" y="1824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167639</xdr:rowOff>
    </xdr:from>
    <xdr:to>
      <xdr:col>67</xdr:col>
      <xdr:colOff>101600</xdr:colOff>
      <xdr:row>106</xdr:row>
      <xdr:rowOff>97789</xdr:rowOff>
    </xdr:to>
    <xdr:sp macro="" textlink="">
      <xdr:nvSpPr>
        <xdr:cNvPr id="786" name="楕円 785">
          <a:extLst>
            <a:ext uri="{FF2B5EF4-FFF2-40B4-BE49-F238E27FC236}">
              <a16:creationId xmlns:a16="http://schemas.microsoft.com/office/drawing/2014/main" id="{7D36DDF0-E19D-486F-9101-913B1468315E}"/>
            </a:ext>
          </a:extLst>
        </xdr:cNvPr>
        <xdr:cNvSpPr/>
      </xdr:nvSpPr>
      <xdr:spPr>
        <a:xfrm>
          <a:off x="12763500" y="181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46989</xdr:rowOff>
    </xdr:from>
    <xdr:to>
      <xdr:col>71</xdr:col>
      <xdr:colOff>177800</xdr:colOff>
      <xdr:row>106</xdr:row>
      <xdr:rowOff>72389</xdr:rowOff>
    </xdr:to>
    <xdr:cxnSp macro="">
      <xdr:nvCxnSpPr>
        <xdr:cNvPr id="787" name="直線コネクタ 786">
          <a:extLst>
            <a:ext uri="{FF2B5EF4-FFF2-40B4-BE49-F238E27FC236}">
              <a16:creationId xmlns:a16="http://schemas.microsoft.com/office/drawing/2014/main" id="{FAAEB71E-87FF-4A2F-8C55-467AABC16E2D}"/>
            </a:ext>
          </a:extLst>
        </xdr:cNvPr>
        <xdr:cNvCxnSpPr/>
      </xdr:nvCxnSpPr>
      <xdr:spPr>
        <a:xfrm>
          <a:off x="12814300" y="182206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788" name="n_1aveValue【庁舎】&#10;有形固定資産減価償却率">
          <a:extLst>
            <a:ext uri="{FF2B5EF4-FFF2-40B4-BE49-F238E27FC236}">
              <a16:creationId xmlns:a16="http://schemas.microsoft.com/office/drawing/2014/main" id="{11E1F695-7F47-4BFA-A7FC-02362421E444}"/>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62247</xdr:rowOff>
    </xdr:from>
    <xdr:ext cx="405111" cy="259045"/>
    <xdr:sp macro="" textlink="">
      <xdr:nvSpPr>
        <xdr:cNvPr id="789" name="n_2aveValue【庁舎】&#10;有形固定資産減価償却率">
          <a:extLst>
            <a:ext uri="{FF2B5EF4-FFF2-40B4-BE49-F238E27FC236}">
              <a16:creationId xmlns:a16="http://schemas.microsoft.com/office/drawing/2014/main" id="{23C8628D-982D-46B7-A216-6F9E6CBBAF4F}"/>
            </a:ext>
          </a:extLst>
        </xdr:cNvPr>
        <xdr:cNvSpPr txBox="1"/>
      </xdr:nvSpPr>
      <xdr:spPr>
        <a:xfrm>
          <a:off x="143897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53357</xdr:rowOff>
    </xdr:from>
    <xdr:ext cx="405111" cy="259045"/>
    <xdr:sp macro="" textlink="">
      <xdr:nvSpPr>
        <xdr:cNvPr id="790" name="n_3aveValue【庁舎】&#10;有形固定資産減価償却率">
          <a:extLst>
            <a:ext uri="{FF2B5EF4-FFF2-40B4-BE49-F238E27FC236}">
              <a16:creationId xmlns:a16="http://schemas.microsoft.com/office/drawing/2014/main" id="{F19753AF-D425-49DE-9470-F535376CE3A9}"/>
            </a:ext>
          </a:extLst>
        </xdr:cNvPr>
        <xdr:cNvSpPr txBox="1"/>
      </xdr:nvSpPr>
      <xdr:spPr>
        <a:xfrm>
          <a:off x="135007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72407</xdr:rowOff>
    </xdr:from>
    <xdr:ext cx="405111" cy="259045"/>
    <xdr:sp macro="" textlink="">
      <xdr:nvSpPr>
        <xdr:cNvPr id="791" name="n_4aveValue【庁舎】&#10;有形固定資産減価償却率">
          <a:extLst>
            <a:ext uri="{FF2B5EF4-FFF2-40B4-BE49-F238E27FC236}">
              <a16:creationId xmlns:a16="http://schemas.microsoft.com/office/drawing/2014/main" id="{A3781703-AD74-4C1B-888E-5BF0DB2D4C90}"/>
            </a:ext>
          </a:extLst>
        </xdr:cNvPr>
        <xdr:cNvSpPr txBox="1"/>
      </xdr:nvSpPr>
      <xdr:spPr>
        <a:xfrm>
          <a:off x="12611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142257</xdr:rowOff>
    </xdr:from>
    <xdr:ext cx="405111" cy="259045"/>
    <xdr:sp macro="" textlink="">
      <xdr:nvSpPr>
        <xdr:cNvPr id="792" name="n_1mainValue【庁舎】&#10;有形固定資産減価償却率">
          <a:extLst>
            <a:ext uri="{FF2B5EF4-FFF2-40B4-BE49-F238E27FC236}">
              <a16:creationId xmlns:a16="http://schemas.microsoft.com/office/drawing/2014/main" id="{B0B9D73C-6E96-43EE-8A5F-EAEE854B6581}"/>
            </a:ext>
          </a:extLst>
        </xdr:cNvPr>
        <xdr:cNvSpPr txBox="1"/>
      </xdr:nvSpPr>
      <xdr:spPr>
        <a:xfrm>
          <a:off x="15266044" y="174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793" name="n_2mainValue【庁舎】&#10;有形固定資産減価償却率">
          <a:extLst>
            <a:ext uri="{FF2B5EF4-FFF2-40B4-BE49-F238E27FC236}">
              <a16:creationId xmlns:a16="http://schemas.microsoft.com/office/drawing/2014/main" id="{E28C15B4-2776-498F-A15D-755752CA1FCC}"/>
            </a:ext>
          </a:extLst>
        </xdr:cNvPr>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114316</xdr:rowOff>
    </xdr:from>
    <xdr:ext cx="405111" cy="259045"/>
    <xdr:sp macro="" textlink="">
      <xdr:nvSpPr>
        <xdr:cNvPr id="794" name="n_3mainValue【庁舎】&#10;有形固定資産減価償却率">
          <a:extLst>
            <a:ext uri="{FF2B5EF4-FFF2-40B4-BE49-F238E27FC236}">
              <a16:creationId xmlns:a16="http://schemas.microsoft.com/office/drawing/2014/main" id="{B0A78E76-0556-48C5-88D6-2E7047B02377}"/>
            </a:ext>
          </a:extLst>
        </xdr:cNvPr>
        <xdr:cNvSpPr txBox="1"/>
      </xdr:nvSpPr>
      <xdr:spPr>
        <a:xfrm>
          <a:off x="13500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88916</xdr:rowOff>
    </xdr:from>
    <xdr:ext cx="405111" cy="259045"/>
    <xdr:sp macro="" textlink="">
      <xdr:nvSpPr>
        <xdr:cNvPr id="795" name="n_4mainValue【庁舎】&#10;有形固定資産減価償却率">
          <a:extLst>
            <a:ext uri="{FF2B5EF4-FFF2-40B4-BE49-F238E27FC236}">
              <a16:creationId xmlns:a16="http://schemas.microsoft.com/office/drawing/2014/main" id="{9CB88AB0-E19C-47F6-A280-19681C92DF5B}"/>
            </a:ext>
          </a:extLst>
        </xdr:cNvPr>
        <xdr:cNvSpPr txBox="1"/>
      </xdr:nvSpPr>
      <xdr:spPr>
        <a:xfrm>
          <a:off x="12611744" y="1826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3DB113B-0E48-4293-BF56-E222DE836F2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28445C0C-F44A-4509-85FF-119C3D7CBEF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D27CE356-5297-4242-AF24-29E2A67EA14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9C92AD2D-D9B3-456A-BD7E-E4CA15171F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A3361BD8-1250-4D2E-AB59-DDF37C11331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C4C3EDDE-79C6-4D32-8B81-C4659352456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476192BE-A75F-4E53-BAB9-8FEA31A7099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EE3C170-68B6-4B0A-A3B2-8F053843841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BF18B0D1-49E3-4740-B65B-08B4CE169E7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C9B32979-EC00-4707-83F5-0DD64DD98D1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F9E6FD1C-6184-450C-8A13-2F77EF6A198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F263AA2C-4114-49CA-B29A-7963DB61337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DC4611E9-5981-4175-AE35-AFFBAAC07EF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DEC2F942-2D8C-4768-939C-7CA8EF23AAA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47BE1319-7BC5-4304-90FD-9D728B7E06F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FD6F3C73-A892-4D47-AC1A-6DF205D897C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FBBB021A-6C63-4446-AF90-5A783C0D79E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48099B7D-4463-45A0-8257-5D56F7E24A0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FB6E8650-0BE9-4FC6-AA51-01608C71504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B071AC30-3794-408D-9348-5033CDBBEC7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53CF1144-5284-43EC-AAAD-0AE6C7FB6DF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BEA042D8-775D-447A-8EB6-8D4043E7C4F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9193B781-615B-42CC-8308-81885CF710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AC4F4BA7-CA1C-401D-9FAC-0BD140A9C54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6A389E83-D097-4F8A-8F33-E8E6A64DBD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821" name="直線コネクタ 820">
          <a:extLst>
            <a:ext uri="{FF2B5EF4-FFF2-40B4-BE49-F238E27FC236}">
              <a16:creationId xmlns:a16="http://schemas.microsoft.com/office/drawing/2014/main" id="{49E34248-7F39-4D7B-8171-FCE25110DE8B}"/>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822" name="【庁舎】&#10;一人当たり面積最小値テキスト">
          <a:extLst>
            <a:ext uri="{FF2B5EF4-FFF2-40B4-BE49-F238E27FC236}">
              <a16:creationId xmlns:a16="http://schemas.microsoft.com/office/drawing/2014/main" id="{E52B3DCE-83AB-4663-B09F-C6C9F7387ED0}"/>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823" name="直線コネクタ 822">
          <a:extLst>
            <a:ext uri="{FF2B5EF4-FFF2-40B4-BE49-F238E27FC236}">
              <a16:creationId xmlns:a16="http://schemas.microsoft.com/office/drawing/2014/main" id="{BE625676-8B45-44D4-A833-3D32B321208E}"/>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4" name="【庁舎】&#10;一人当たり面積最大値テキスト">
          <a:extLst>
            <a:ext uri="{FF2B5EF4-FFF2-40B4-BE49-F238E27FC236}">
              <a16:creationId xmlns:a16="http://schemas.microsoft.com/office/drawing/2014/main" id="{F325E7DF-773D-42B6-B7D1-0586E886512F}"/>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5" name="直線コネクタ 824">
          <a:extLst>
            <a:ext uri="{FF2B5EF4-FFF2-40B4-BE49-F238E27FC236}">
              <a16:creationId xmlns:a16="http://schemas.microsoft.com/office/drawing/2014/main" id="{DD94B9B2-D6E5-4276-8B0C-42DA6C3B2111}"/>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826" name="【庁舎】&#10;一人当たり面積平均値テキスト">
          <a:extLst>
            <a:ext uri="{FF2B5EF4-FFF2-40B4-BE49-F238E27FC236}">
              <a16:creationId xmlns:a16="http://schemas.microsoft.com/office/drawing/2014/main" id="{B2352C44-5F25-4707-A7AE-640E77EDF4F4}"/>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827" name="フローチャート: 判断 826">
          <a:extLst>
            <a:ext uri="{FF2B5EF4-FFF2-40B4-BE49-F238E27FC236}">
              <a16:creationId xmlns:a16="http://schemas.microsoft.com/office/drawing/2014/main" id="{B0C2F792-C25D-46AF-B40D-13BB9B5D7B45}"/>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828" name="フローチャート: 判断 827">
          <a:extLst>
            <a:ext uri="{FF2B5EF4-FFF2-40B4-BE49-F238E27FC236}">
              <a16:creationId xmlns:a16="http://schemas.microsoft.com/office/drawing/2014/main" id="{05DB9663-601F-41AF-A048-24FD6301CCE6}"/>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829" name="フローチャート: 判断 828">
          <a:extLst>
            <a:ext uri="{FF2B5EF4-FFF2-40B4-BE49-F238E27FC236}">
              <a16:creationId xmlns:a16="http://schemas.microsoft.com/office/drawing/2014/main" id="{289742C9-7755-487C-9149-9C7780AC2396}"/>
            </a:ext>
          </a:extLst>
        </xdr:cNvPr>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47171</xdr:rowOff>
    </xdr:from>
    <xdr:to>
      <xdr:col>102</xdr:col>
      <xdr:colOff>165100</xdr:colOff>
      <xdr:row>106</xdr:row>
      <xdr:rowOff>148771</xdr:rowOff>
    </xdr:to>
    <xdr:sp macro="" textlink="">
      <xdr:nvSpPr>
        <xdr:cNvPr id="830" name="フローチャート: 判断 829">
          <a:extLst>
            <a:ext uri="{FF2B5EF4-FFF2-40B4-BE49-F238E27FC236}">
              <a16:creationId xmlns:a16="http://schemas.microsoft.com/office/drawing/2014/main" id="{573C79B0-7AA2-4611-8D9E-C311033A1F17}"/>
            </a:ext>
          </a:extLst>
        </xdr:cNvPr>
        <xdr:cNvSpPr/>
      </xdr:nvSpPr>
      <xdr:spPr>
        <a:xfrm>
          <a:off x="19494500" y="182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58057</xdr:rowOff>
    </xdr:from>
    <xdr:to>
      <xdr:col>98</xdr:col>
      <xdr:colOff>38100</xdr:colOff>
      <xdr:row>106</xdr:row>
      <xdr:rowOff>159657</xdr:rowOff>
    </xdr:to>
    <xdr:sp macro="" textlink="">
      <xdr:nvSpPr>
        <xdr:cNvPr id="831" name="フローチャート: 判断 830">
          <a:extLst>
            <a:ext uri="{FF2B5EF4-FFF2-40B4-BE49-F238E27FC236}">
              <a16:creationId xmlns:a16="http://schemas.microsoft.com/office/drawing/2014/main" id="{1E54B17A-5CFC-4E84-9FD8-63321492E883}"/>
            </a:ext>
          </a:extLst>
        </xdr:cNvPr>
        <xdr:cNvSpPr/>
      </xdr:nvSpPr>
      <xdr:spPr>
        <a:xfrm>
          <a:off x="18605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9D9A509-6D86-4AAC-9AD4-92D6329DD1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8380A851-402E-4DBF-8D1A-D5317CA4E3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C438155-F3F1-424D-AF68-9284962CDFC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ACF35A6-87E8-4BDA-8FA8-D7E4ACB396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6C827394-C737-49F7-A630-3A446AAC65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102144</xdr:rowOff>
    </xdr:from>
    <xdr:to>
      <xdr:col>116</xdr:col>
      <xdr:colOff>114300</xdr:colOff>
      <xdr:row>106</xdr:row>
      <xdr:rowOff>32294</xdr:rowOff>
    </xdr:to>
    <xdr:sp macro="" textlink="">
      <xdr:nvSpPr>
        <xdr:cNvPr id="837" name="楕円 836">
          <a:extLst>
            <a:ext uri="{FF2B5EF4-FFF2-40B4-BE49-F238E27FC236}">
              <a16:creationId xmlns:a16="http://schemas.microsoft.com/office/drawing/2014/main" id="{7ABE15E7-A133-4F5C-B700-264F3C139D46}"/>
            </a:ext>
          </a:extLst>
        </xdr:cNvPr>
        <xdr:cNvSpPr/>
      </xdr:nvSpPr>
      <xdr:spPr>
        <a:xfrm>
          <a:off x="22110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80571</xdr:rowOff>
    </xdr:from>
    <xdr:ext cx="469744" cy="259045"/>
    <xdr:sp macro="" textlink="">
      <xdr:nvSpPr>
        <xdr:cNvPr id="838" name="【庁舎】&#10;一人当たり面積該当値テキスト">
          <a:extLst>
            <a:ext uri="{FF2B5EF4-FFF2-40B4-BE49-F238E27FC236}">
              <a16:creationId xmlns:a16="http://schemas.microsoft.com/office/drawing/2014/main" id="{DFA656E4-885B-4A62-BE77-4C29E91D12CF}"/>
            </a:ext>
          </a:extLst>
        </xdr:cNvPr>
        <xdr:cNvSpPr txBox="1"/>
      </xdr:nvSpPr>
      <xdr:spPr>
        <a:xfrm>
          <a:off x="22199600" y="1808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115207</xdr:rowOff>
    </xdr:from>
    <xdr:to>
      <xdr:col>112</xdr:col>
      <xdr:colOff>38100</xdr:colOff>
      <xdr:row>106</xdr:row>
      <xdr:rowOff>45357</xdr:rowOff>
    </xdr:to>
    <xdr:sp macro="" textlink="">
      <xdr:nvSpPr>
        <xdr:cNvPr id="839" name="楕円 838">
          <a:extLst>
            <a:ext uri="{FF2B5EF4-FFF2-40B4-BE49-F238E27FC236}">
              <a16:creationId xmlns:a16="http://schemas.microsoft.com/office/drawing/2014/main" id="{A1E1D4F6-DFF7-43AE-B58B-884026032015}"/>
            </a:ext>
          </a:extLst>
        </xdr:cNvPr>
        <xdr:cNvSpPr/>
      </xdr:nvSpPr>
      <xdr:spPr>
        <a:xfrm>
          <a:off x="2127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152944</xdr:rowOff>
    </xdr:from>
    <xdr:to>
      <xdr:col>116</xdr:col>
      <xdr:colOff>63500</xdr:colOff>
      <xdr:row>105</xdr:row>
      <xdr:rowOff>166007</xdr:rowOff>
    </xdr:to>
    <xdr:cxnSp macro="">
      <xdr:nvCxnSpPr>
        <xdr:cNvPr id="840" name="直線コネクタ 839">
          <a:extLst>
            <a:ext uri="{FF2B5EF4-FFF2-40B4-BE49-F238E27FC236}">
              <a16:creationId xmlns:a16="http://schemas.microsoft.com/office/drawing/2014/main" id="{20931584-980D-44AF-A373-C2D6D96E82C2}"/>
            </a:ext>
          </a:extLst>
        </xdr:cNvPr>
        <xdr:cNvCxnSpPr/>
      </xdr:nvCxnSpPr>
      <xdr:spPr>
        <a:xfrm flipV="1">
          <a:off x="21323300" y="181551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49349</xdr:rowOff>
    </xdr:from>
    <xdr:to>
      <xdr:col>107</xdr:col>
      <xdr:colOff>101600</xdr:colOff>
      <xdr:row>106</xdr:row>
      <xdr:rowOff>150949</xdr:rowOff>
    </xdr:to>
    <xdr:sp macro="" textlink="">
      <xdr:nvSpPr>
        <xdr:cNvPr id="841" name="楕円 840">
          <a:extLst>
            <a:ext uri="{FF2B5EF4-FFF2-40B4-BE49-F238E27FC236}">
              <a16:creationId xmlns:a16="http://schemas.microsoft.com/office/drawing/2014/main" id="{53EC8AEA-09FB-4857-9637-F213C0FFEA6E}"/>
            </a:ext>
          </a:extLst>
        </xdr:cNvPr>
        <xdr:cNvSpPr/>
      </xdr:nvSpPr>
      <xdr:spPr>
        <a:xfrm>
          <a:off x="20383500" y="182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166007</xdr:rowOff>
    </xdr:from>
    <xdr:to>
      <xdr:col>111</xdr:col>
      <xdr:colOff>177800</xdr:colOff>
      <xdr:row>106</xdr:row>
      <xdr:rowOff>100149</xdr:rowOff>
    </xdr:to>
    <xdr:cxnSp macro="">
      <xdr:nvCxnSpPr>
        <xdr:cNvPr id="842" name="直線コネクタ 841">
          <a:extLst>
            <a:ext uri="{FF2B5EF4-FFF2-40B4-BE49-F238E27FC236}">
              <a16:creationId xmlns:a16="http://schemas.microsoft.com/office/drawing/2014/main" id="{EADBBD61-5E86-4226-92BC-1E1207981725}"/>
            </a:ext>
          </a:extLst>
        </xdr:cNvPr>
        <xdr:cNvCxnSpPr/>
      </xdr:nvCxnSpPr>
      <xdr:spPr>
        <a:xfrm flipV="1">
          <a:off x="20434300" y="18168257"/>
          <a:ext cx="8890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60234</xdr:rowOff>
    </xdr:from>
    <xdr:to>
      <xdr:col>102</xdr:col>
      <xdr:colOff>165100</xdr:colOff>
      <xdr:row>106</xdr:row>
      <xdr:rowOff>161834</xdr:rowOff>
    </xdr:to>
    <xdr:sp macro="" textlink="">
      <xdr:nvSpPr>
        <xdr:cNvPr id="843" name="楕円 842">
          <a:extLst>
            <a:ext uri="{FF2B5EF4-FFF2-40B4-BE49-F238E27FC236}">
              <a16:creationId xmlns:a16="http://schemas.microsoft.com/office/drawing/2014/main" id="{DEB7781B-725A-4033-B9E0-E350FAB0F4F1}"/>
            </a:ext>
          </a:extLst>
        </xdr:cNvPr>
        <xdr:cNvSpPr/>
      </xdr:nvSpPr>
      <xdr:spPr>
        <a:xfrm>
          <a:off x="19494500" y="182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100149</xdr:rowOff>
    </xdr:from>
    <xdr:to>
      <xdr:col>107</xdr:col>
      <xdr:colOff>50800</xdr:colOff>
      <xdr:row>106</xdr:row>
      <xdr:rowOff>111034</xdr:rowOff>
    </xdr:to>
    <xdr:cxnSp macro="">
      <xdr:nvCxnSpPr>
        <xdr:cNvPr id="844" name="直線コネクタ 843">
          <a:extLst>
            <a:ext uri="{FF2B5EF4-FFF2-40B4-BE49-F238E27FC236}">
              <a16:creationId xmlns:a16="http://schemas.microsoft.com/office/drawing/2014/main" id="{DDD76585-1C87-48D0-9C1D-1331EFAB95FD}"/>
            </a:ext>
          </a:extLst>
        </xdr:cNvPr>
        <xdr:cNvCxnSpPr/>
      </xdr:nvCxnSpPr>
      <xdr:spPr>
        <a:xfrm flipV="1">
          <a:off x="19545300" y="1827384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845" name="楕円 844">
          <a:extLst>
            <a:ext uri="{FF2B5EF4-FFF2-40B4-BE49-F238E27FC236}">
              <a16:creationId xmlns:a16="http://schemas.microsoft.com/office/drawing/2014/main" id="{112B25BF-C155-4575-82FC-5C903A6E7752}"/>
            </a:ext>
          </a:extLst>
        </xdr:cNvPr>
        <xdr:cNvSpPr/>
      </xdr:nvSpPr>
      <xdr:spPr>
        <a:xfrm>
          <a:off x="18605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111034</xdr:rowOff>
    </xdr:from>
    <xdr:to>
      <xdr:col>102</xdr:col>
      <xdr:colOff>114300</xdr:colOff>
      <xdr:row>106</xdr:row>
      <xdr:rowOff>121920</xdr:rowOff>
    </xdr:to>
    <xdr:cxnSp macro="">
      <xdr:nvCxnSpPr>
        <xdr:cNvPr id="846" name="直線コネクタ 845">
          <a:extLst>
            <a:ext uri="{FF2B5EF4-FFF2-40B4-BE49-F238E27FC236}">
              <a16:creationId xmlns:a16="http://schemas.microsoft.com/office/drawing/2014/main" id="{32CF6847-F49C-4581-B908-DBC449C15389}"/>
            </a:ext>
          </a:extLst>
        </xdr:cNvPr>
        <xdr:cNvCxnSpPr/>
      </xdr:nvCxnSpPr>
      <xdr:spPr>
        <a:xfrm flipV="1">
          <a:off x="18656300" y="1828473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847" name="n_1aveValue【庁舎】&#10;一人当たり面積">
          <a:extLst>
            <a:ext uri="{FF2B5EF4-FFF2-40B4-BE49-F238E27FC236}">
              <a16:creationId xmlns:a16="http://schemas.microsoft.com/office/drawing/2014/main" id="{749060C5-EC6E-40A4-A7C8-F8343E7285DB}"/>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848" name="n_2aveValue【庁舎】&#10;一人当たり面積">
          <a:extLst>
            <a:ext uri="{FF2B5EF4-FFF2-40B4-BE49-F238E27FC236}">
              <a16:creationId xmlns:a16="http://schemas.microsoft.com/office/drawing/2014/main" id="{083EF1F5-FBDD-4932-B8C4-0ACEFC01FAFD}"/>
            </a:ext>
          </a:extLst>
        </xdr:cNvPr>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165298</xdr:rowOff>
    </xdr:from>
    <xdr:ext cx="469744" cy="259045"/>
    <xdr:sp macro="" textlink="">
      <xdr:nvSpPr>
        <xdr:cNvPr id="849" name="n_3aveValue【庁舎】&#10;一人当たり面積">
          <a:extLst>
            <a:ext uri="{FF2B5EF4-FFF2-40B4-BE49-F238E27FC236}">
              <a16:creationId xmlns:a16="http://schemas.microsoft.com/office/drawing/2014/main" id="{A9926648-6D6C-423A-9EC6-00B170283AD5}"/>
            </a:ext>
          </a:extLst>
        </xdr:cNvPr>
        <xdr:cNvSpPr txBox="1"/>
      </xdr:nvSpPr>
      <xdr:spPr>
        <a:xfrm>
          <a:off x="19310427" y="1799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4734</xdr:rowOff>
    </xdr:from>
    <xdr:ext cx="469744" cy="259045"/>
    <xdr:sp macro="" textlink="">
      <xdr:nvSpPr>
        <xdr:cNvPr id="850" name="n_4aveValue【庁舎】&#10;一人当たり面積">
          <a:extLst>
            <a:ext uri="{FF2B5EF4-FFF2-40B4-BE49-F238E27FC236}">
              <a16:creationId xmlns:a16="http://schemas.microsoft.com/office/drawing/2014/main" id="{71B7E293-9158-4191-A7B6-9505E14B1908}"/>
            </a:ext>
          </a:extLst>
        </xdr:cNvPr>
        <xdr:cNvSpPr txBox="1"/>
      </xdr:nvSpPr>
      <xdr:spPr>
        <a:xfrm>
          <a:off x="18421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36484</xdr:rowOff>
    </xdr:from>
    <xdr:ext cx="469744" cy="259045"/>
    <xdr:sp macro="" textlink="">
      <xdr:nvSpPr>
        <xdr:cNvPr id="851" name="n_1mainValue【庁舎】&#10;一人当たり面積">
          <a:extLst>
            <a:ext uri="{FF2B5EF4-FFF2-40B4-BE49-F238E27FC236}">
              <a16:creationId xmlns:a16="http://schemas.microsoft.com/office/drawing/2014/main" id="{AB4E5E31-E951-4EB8-AA36-ACFE5F85DE90}"/>
            </a:ext>
          </a:extLst>
        </xdr:cNvPr>
        <xdr:cNvSpPr txBox="1"/>
      </xdr:nvSpPr>
      <xdr:spPr>
        <a:xfrm>
          <a:off x="210757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142076</xdr:rowOff>
    </xdr:from>
    <xdr:ext cx="469744" cy="259045"/>
    <xdr:sp macro="" textlink="">
      <xdr:nvSpPr>
        <xdr:cNvPr id="852" name="n_2mainValue【庁舎】&#10;一人当たり面積">
          <a:extLst>
            <a:ext uri="{FF2B5EF4-FFF2-40B4-BE49-F238E27FC236}">
              <a16:creationId xmlns:a16="http://schemas.microsoft.com/office/drawing/2014/main" id="{0ACFE8F9-998A-4173-A476-FD2A4A775D80}"/>
            </a:ext>
          </a:extLst>
        </xdr:cNvPr>
        <xdr:cNvSpPr txBox="1"/>
      </xdr:nvSpPr>
      <xdr:spPr>
        <a:xfrm>
          <a:off x="20199427" y="183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152961</xdr:rowOff>
    </xdr:from>
    <xdr:ext cx="469744" cy="259045"/>
    <xdr:sp macro="" textlink="">
      <xdr:nvSpPr>
        <xdr:cNvPr id="853" name="n_3mainValue【庁舎】&#10;一人当たり面積">
          <a:extLst>
            <a:ext uri="{FF2B5EF4-FFF2-40B4-BE49-F238E27FC236}">
              <a16:creationId xmlns:a16="http://schemas.microsoft.com/office/drawing/2014/main" id="{8524281E-B490-4587-9157-8DF1249E0E08}"/>
            </a:ext>
          </a:extLst>
        </xdr:cNvPr>
        <xdr:cNvSpPr txBox="1"/>
      </xdr:nvSpPr>
      <xdr:spPr>
        <a:xfrm>
          <a:off x="19310427" y="183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163847</xdr:rowOff>
    </xdr:from>
    <xdr:ext cx="469744" cy="259045"/>
    <xdr:sp macro="" textlink="">
      <xdr:nvSpPr>
        <xdr:cNvPr id="854" name="n_4mainValue【庁舎】&#10;一人当たり面積">
          <a:extLst>
            <a:ext uri="{FF2B5EF4-FFF2-40B4-BE49-F238E27FC236}">
              <a16:creationId xmlns:a16="http://schemas.microsoft.com/office/drawing/2014/main" id="{A55CEF5D-0CE0-4239-8495-2BCEAB0810F4}"/>
            </a:ext>
          </a:extLst>
        </xdr:cNvPr>
        <xdr:cNvSpPr txBox="1"/>
      </xdr:nvSpPr>
      <xdr:spPr>
        <a:xfrm>
          <a:off x="18421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5C815F5E-9223-4A6F-A410-B3BE4EC75A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A12ADCE7-2063-4036-AEB5-7CD68A318E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E45147EC-9C36-4E08-8737-92688A60B4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有形固定資産減価償却率について、庁舎については公共施設再編整備事業による建物等の新規取得に伴い、令和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、類似団体内平均値を下回る数値を示している。また、消防施設についても、新築建物等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新規取得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令和２年度に大幅に数値が改善し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ており、令和３年度においても引き続き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類似団体内平均値よりきわめて低い数値を示している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その他の施設についてはほとんどが類似団体内平均値と比較して、近似値もしくはそれ以上の数値となっており、中でも一般廃棄物処理施設である、し尿処理施設において、耐用年数が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年のその他工作物（処理設備）が多数あり、供用開始から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年が経過し、減価償却率が上昇したため、類似団体内平均値より大きく上回る状況となっている。今後、全体的な施設の経年経過による老朽化への対応を鑑み、計画的な維持管理をしていく。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今後も「能勢町公共施設等総合管理計画」に基づき、施設の更新、統合・廃止、複合化及び長寿命化等を計画的に実施し、最適な施設配置と財政負担の軽減・平準化に取り組む。</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9,487
9,378
98.75
6,246,187
5,865,440
312,962
3,735,822
6,972,369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令和２年度より市町村類型が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Ⅲ</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Ⅱ</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－２へ変更となったことにより、類似団体内平均値とほぼ同値の結果となった。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直近５年の経年で比較すると、指標の悪化が続いているところであり、原因としては、少子高齢化に加え、人口減少の中でも担税力</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の高い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人口の減少の影響が大きいことがあげられる。今後も同様の傾向が続くことが見込まれるため、企業誘致等により収入の確保に努め、指標の悪化を少しでも食い止める必要がある。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38903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経常収支比率については、令和元年度は本町で初めて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％を上回ったが、前年度は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と２年連続で大幅に改善する結果となった。これは、普通交付税の増による経常的歳入増が要因となっている。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社会保障経費や公共施設再編整備事業による公債費負担の増が見込まれるが、物件費の抑制を図りつつ、新たな行政需要に対応するため既存事業の再構築に取り組むことにより、数値の改善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3048</xdr:rowOff>
    </xdr:from>
    <xdr:to>
      <xdr:col>23</xdr:col>
      <xdr:colOff>133350</xdr:colOff>
      <xdr:row>66</xdr:row>
      <xdr:rowOff>53594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47298"/>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53594</xdr:rowOff>
    </xdr:from>
    <xdr:to>
      <xdr:col>19</xdr:col>
      <xdr:colOff>133350</xdr:colOff>
      <xdr:row>67</xdr:row>
      <xdr:rowOff>118618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36929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2794</xdr:rowOff>
    </xdr:from>
    <xdr:to>
      <xdr:col>15</xdr:col>
      <xdr:colOff>82550</xdr:colOff>
      <xdr:row>67</xdr:row>
      <xdr:rowOff>118618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899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125984</xdr:rowOff>
    </xdr:from>
    <xdr:to>
      <xdr:col>11</xdr:col>
      <xdr:colOff>31750</xdr:colOff>
      <xdr:row>67</xdr:row>
      <xdr:rowOff>2794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4416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19575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9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2794</xdr:rowOff>
    </xdr:from>
    <xdr:to>
      <xdr:col>19</xdr:col>
      <xdr:colOff>184150</xdr:colOff>
      <xdr:row>66</xdr:row>
      <xdr:rowOff>104394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89171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67818</xdr:rowOff>
    </xdr:from>
    <xdr:to>
      <xdr:col>15</xdr:col>
      <xdr:colOff>133350</xdr:colOff>
      <xdr:row>67</xdr:row>
      <xdr:rowOff>169418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5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154195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64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123444</xdr:rowOff>
    </xdr:from>
    <xdr:to>
      <xdr:col>11</xdr:col>
      <xdr:colOff>82550</xdr:colOff>
      <xdr:row>67</xdr:row>
      <xdr:rowOff>53594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38371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75184</xdr:rowOff>
    </xdr:from>
    <xdr:to>
      <xdr:col>7</xdr:col>
      <xdr:colOff>31750</xdr:colOff>
      <xdr:row>67</xdr:row>
      <xdr:rowOff>5334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161561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6,179</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。この要因としては、</a:t>
          </a: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退職金の増に伴う人件費の増加</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が挙げられる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次年度以降、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経常的な物件費の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抑制に努め、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数値を改善させ、</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引き続き、類似団体内平均値を下回るように努める。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78922</xdr:rowOff>
    </xdr:from>
    <xdr:to>
      <xdr:col>23</xdr:col>
      <xdr:colOff>133350</xdr:colOff>
      <xdr:row>80</xdr:row>
      <xdr:rowOff>91346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94922"/>
          <a:ext cx="8382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37092</xdr:rowOff>
    </xdr:from>
    <xdr:to>
      <xdr:col>19</xdr:col>
      <xdr:colOff>133350</xdr:colOff>
      <xdr:row>80</xdr:row>
      <xdr:rowOff>78922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53092"/>
          <a:ext cx="889000" cy="4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17836</xdr:rowOff>
    </xdr:from>
    <xdr:to>
      <xdr:col>15</xdr:col>
      <xdr:colOff>82550</xdr:colOff>
      <xdr:row>80</xdr:row>
      <xdr:rowOff>37092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33836"/>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8638</xdr:rowOff>
    </xdr:from>
    <xdr:to>
      <xdr:col>15</xdr:col>
      <xdr:colOff>133350</xdr:colOff>
      <xdr:row>80</xdr:row>
      <xdr:rowOff>110238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7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95015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3218</xdr:rowOff>
    </xdr:from>
    <xdr:to>
      <xdr:col>11</xdr:col>
      <xdr:colOff>31750</xdr:colOff>
      <xdr:row>80</xdr:row>
      <xdr:rowOff>17836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19218"/>
          <a:ext cx="8890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163430</xdr:rowOff>
    </xdr:from>
    <xdr:to>
      <xdr:col>11</xdr:col>
      <xdr:colOff>82550</xdr:colOff>
      <xdr:row>80</xdr:row>
      <xdr:rowOff>93580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7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78357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9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148341</xdr:rowOff>
    </xdr:from>
    <xdr:to>
      <xdr:col>7</xdr:col>
      <xdr:colOff>31750</xdr:colOff>
      <xdr:row>80</xdr:row>
      <xdr:rowOff>78491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69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63268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77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40546</xdr:rowOff>
    </xdr:from>
    <xdr:to>
      <xdr:col>23</xdr:col>
      <xdr:colOff>184150</xdr:colOff>
      <xdr:row>80</xdr:row>
      <xdr:rowOff>142146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133273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7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28122</xdr:rowOff>
    </xdr:from>
    <xdr:to>
      <xdr:col>19</xdr:col>
      <xdr:colOff>184150</xdr:colOff>
      <xdr:row>80</xdr:row>
      <xdr:rowOff>129722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139899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1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157742</xdr:rowOff>
    </xdr:from>
    <xdr:to>
      <xdr:col>15</xdr:col>
      <xdr:colOff>133350</xdr:colOff>
      <xdr:row>80</xdr:row>
      <xdr:rowOff>87892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98069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7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138486</xdr:rowOff>
    </xdr:from>
    <xdr:to>
      <xdr:col>11</xdr:col>
      <xdr:colOff>82550</xdr:colOff>
      <xdr:row>80</xdr:row>
      <xdr:rowOff>68636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78813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5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123868</xdr:rowOff>
    </xdr:from>
    <xdr:to>
      <xdr:col>7</xdr:col>
      <xdr:colOff>31750</xdr:colOff>
      <xdr:row>80</xdr:row>
      <xdr:rowOff>54018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6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64195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3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では、職員の年齢構成が均整でなく、特定の年齢層に偏在している状態が数年来続いており、今後は指数が大きく増減する可能性が見込まれる。今後については、偏在する年齢層の退職時期も見据え、計画的な新規職員採用を行い、年齢構成の均整化及び数値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82021</xdr:rowOff>
    </xdr:from>
    <xdr:to>
      <xdr:col>81</xdr:col>
      <xdr:colOff>44450</xdr:colOff>
      <xdr:row>85</xdr:row>
      <xdr:rowOff>82021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55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82021</xdr:rowOff>
    </xdr:from>
    <xdr:to>
      <xdr:col>77</xdr:col>
      <xdr:colOff>44450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55271"/>
          <a:ext cx="8890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8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51329</xdr:rowOff>
    </xdr:from>
    <xdr:to>
      <xdr:col>73</xdr:col>
      <xdr:colOff>44450</xdr:colOff>
      <xdr:row>85</xdr:row>
      <xdr:rowOff>152929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163106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101600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8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51329</xdr:rowOff>
    </xdr:from>
    <xdr:to>
      <xdr:col>68</xdr:col>
      <xdr:colOff>203200</xdr:colOff>
      <xdr:row>85</xdr:row>
      <xdr:rowOff>152929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163106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31221</xdr:rowOff>
    </xdr:from>
    <xdr:to>
      <xdr:col>81</xdr:col>
      <xdr:colOff>95250</xdr:colOff>
      <xdr:row>85</xdr:row>
      <xdr:rowOff>132821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3298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7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31221</xdr:rowOff>
    </xdr:from>
    <xdr:to>
      <xdr:col>77</xdr:col>
      <xdr:colOff>95250</xdr:colOff>
      <xdr:row>85</xdr:row>
      <xdr:rowOff>132821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117598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9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令和３年度は新規採用の増と人口減が重なり、前年度から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ポイント）の増加となったものの、これまでに財政再建プログラム及び、自立経営プランに基づき職員数を削減してきたことで、類似団体内平均値を下回っている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。住民サービスを低下させないよう、業務改善を図りつつ、適切に定員管理に取り組んでいく必要がある。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30226</xdr:rowOff>
    </xdr:from>
    <xdr:to>
      <xdr:col>81</xdr:col>
      <xdr:colOff>44450</xdr:colOff>
      <xdr:row>60</xdr:row>
      <xdr:rowOff>47921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17226"/>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60</xdr:row>
      <xdr:rowOff>30226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641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164677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2641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102489</xdr:rowOff>
    </xdr:from>
    <xdr:to>
      <xdr:col>73</xdr:col>
      <xdr:colOff>44450</xdr:colOff>
      <xdr:row>61</xdr:row>
      <xdr:rowOff>32639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17416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154220</xdr:rowOff>
    </xdr:from>
    <xdr:to>
      <xdr:col>68</xdr:col>
      <xdr:colOff>152400</xdr:colOff>
      <xdr:row>59</xdr:row>
      <xdr:rowOff>164677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69770"/>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82381</xdr:rowOff>
    </xdr:from>
    <xdr:to>
      <xdr:col>68</xdr:col>
      <xdr:colOff>203200</xdr:colOff>
      <xdr:row>61</xdr:row>
      <xdr:rowOff>12531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168758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5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60664</xdr:rowOff>
    </xdr:from>
    <xdr:to>
      <xdr:col>64</xdr:col>
      <xdr:colOff>152400</xdr:colOff>
      <xdr:row>60</xdr:row>
      <xdr:rowOff>162264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147041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168571</xdr:rowOff>
    </xdr:from>
    <xdr:to>
      <xdr:col>81</xdr:col>
      <xdr:colOff>95250</xdr:colOff>
      <xdr:row>60</xdr:row>
      <xdr:rowOff>98721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89848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0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150876</xdr:rowOff>
    </xdr:from>
    <xdr:to>
      <xdr:col>77</xdr:col>
      <xdr:colOff>95250</xdr:colOff>
      <xdr:row>60</xdr:row>
      <xdr:rowOff>81026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91203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3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113877</xdr:rowOff>
    </xdr:from>
    <xdr:to>
      <xdr:col>68</xdr:col>
      <xdr:colOff>203200</xdr:colOff>
      <xdr:row>60</xdr:row>
      <xdr:rowOff>44027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54204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103420</xdr:rowOff>
    </xdr:from>
    <xdr:to>
      <xdr:col>64</xdr:col>
      <xdr:colOff>152400</xdr:colOff>
      <xdr:row>60</xdr:row>
      <xdr:rowOff>33570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43747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8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普通交付税が増加したため、実質公債費比率は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依然として類似団体内平均値に比べてかなり高く、類似団体内順位も低いことに変わりはない。さらに、次年度以降も大規模な公共投資による起債が控えていることから、引き続き地方交付税算入のある有利な起債の活用に努め実質公債費比率の抑制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3302</xdr:rowOff>
    </xdr:from>
    <xdr:to>
      <xdr:col>81</xdr:col>
      <xdr:colOff>44450</xdr:colOff>
      <xdr:row>45</xdr:row>
      <xdr:rowOff>22606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7185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22606</xdr:rowOff>
    </xdr:from>
    <xdr:to>
      <xdr:col>77</xdr:col>
      <xdr:colOff>44450</xdr:colOff>
      <xdr:row>45</xdr:row>
      <xdr:rowOff>41910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7378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41910</xdr:rowOff>
    </xdr:from>
    <xdr:to>
      <xdr:col>72</xdr:col>
      <xdr:colOff>203200</xdr:colOff>
      <xdr:row>45</xdr:row>
      <xdr:rowOff>41910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114808</xdr:rowOff>
    </xdr:from>
    <xdr:to>
      <xdr:col>73</xdr:col>
      <xdr:colOff>44450</xdr:colOff>
      <xdr:row>41</xdr:row>
      <xdr:rowOff>44958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136144</xdr:rowOff>
    </xdr:from>
    <xdr:to>
      <xdr:col>68</xdr:col>
      <xdr:colOff>152400</xdr:colOff>
      <xdr:row>45</xdr:row>
      <xdr:rowOff>41910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6799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123952</xdr:rowOff>
    </xdr:from>
    <xdr:to>
      <xdr:col>81</xdr:col>
      <xdr:colOff>95250</xdr:colOff>
      <xdr:row>45</xdr:row>
      <xdr:rowOff>54102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19829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56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143256</xdr:rowOff>
    </xdr:from>
    <xdr:to>
      <xdr:col>77</xdr:col>
      <xdr:colOff>95250</xdr:colOff>
      <xdr:row>45</xdr:row>
      <xdr:rowOff>73406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58183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77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162560</xdr:rowOff>
    </xdr:from>
    <xdr:to>
      <xdr:col>73</xdr:col>
      <xdr:colOff>44450</xdr:colOff>
      <xdr:row>45</xdr:row>
      <xdr:rowOff>92710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77487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162560</xdr:rowOff>
    </xdr:from>
    <xdr:to>
      <xdr:col>68</xdr:col>
      <xdr:colOff>203200</xdr:colOff>
      <xdr:row>45</xdr:row>
      <xdr:rowOff>92710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77487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85344</xdr:rowOff>
    </xdr:from>
    <xdr:to>
      <xdr:col>64</xdr:col>
      <xdr:colOff>152400</xdr:colOff>
      <xdr:row>45</xdr:row>
      <xdr:rowOff>15494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普通交付税の増及び地方債残高の減により前年度から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ポイント改善する結果となった。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も公共施設再編整備事業の完了までは、地方債の発行が見込まれるため、数値の悪化の可能性が十分に考えられる。将来負担の悪化を少しでも抑制できるよう、事業費並びに地方債発行の抑制に努めるとともに、発行する場合においても地方交付税算入のある有利な起債の活用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125186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24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97263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125186</xdr:rowOff>
    </xdr:from>
    <xdr:to>
      <xdr:col>81</xdr:col>
      <xdr:colOff>133350</xdr:colOff>
      <xdr:row>20</xdr:row>
      <xdr:rowOff>125186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55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125186</xdr:rowOff>
    </xdr:from>
    <xdr:to>
      <xdr:col>81</xdr:col>
      <xdr:colOff>44450</xdr:colOff>
      <xdr:row>22</xdr:row>
      <xdr:rowOff>58057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554186"/>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70939</xdr:rowOff>
    </xdr:from>
    <xdr:to>
      <xdr:col>77</xdr:col>
      <xdr:colOff>44450</xdr:colOff>
      <xdr:row>22</xdr:row>
      <xdr:rowOff>58057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671389"/>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72632</xdr:rowOff>
    </xdr:from>
    <xdr:to>
      <xdr:col>77</xdr:col>
      <xdr:colOff>95250</xdr:colOff>
      <xdr:row>14</xdr:row>
      <xdr:rowOff>2782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12959</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70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38765</xdr:rowOff>
    </xdr:from>
    <xdr:to>
      <xdr:col>72</xdr:col>
      <xdr:colOff>203200</xdr:colOff>
      <xdr:row>21</xdr:row>
      <xdr:rowOff>70939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63921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38765</xdr:rowOff>
    </xdr:from>
    <xdr:to>
      <xdr:col>68</xdr:col>
      <xdr:colOff>152400</xdr:colOff>
      <xdr:row>21</xdr:row>
      <xdr:rowOff>105410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639215"/>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74386</xdr:rowOff>
    </xdr:from>
    <xdr:to>
      <xdr:col>81</xdr:col>
      <xdr:colOff>95250</xdr:colOff>
      <xdr:row>21</xdr:row>
      <xdr:rowOff>4536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141713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39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7257</xdr:rowOff>
    </xdr:from>
    <xdr:to>
      <xdr:col>77</xdr:col>
      <xdr:colOff>95250</xdr:colOff>
      <xdr:row>22</xdr:row>
      <xdr:rowOff>108857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7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93634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86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20139</xdr:rowOff>
    </xdr:from>
    <xdr:to>
      <xdr:col>73</xdr:col>
      <xdr:colOff>44450</xdr:colOff>
      <xdr:row>21</xdr:row>
      <xdr:rowOff>121739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6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106516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70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159415</xdr:rowOff>
    </xdr:from>
    <xdr:to>
      <xdr:col>68</xdr:col>
      <xdr:colOff>203200</xdr:colOff>
      <xdr:row>21</xdr:row>
      <xdr:rowOff>89565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74342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6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54610</xdr:rowOff>
    </xdr:from>
    <xdr:to>
      <xdr:col>64</xdr:col>
      <xdr:colOff>152400</xdr:colOff>
      <xdr:row>21</xdr:row>
      <xdr:rowOff>156210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6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140987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28575</xdr:rowOff>
    </xdr:from>
    <xdr:ext cx="9099176" cy="521425"/>
    <xdr:sp macro="" textlink="">
      <xdr:nvSpPr>
        <xdr:cNvPr id="476" name="テキスト ボックス 475">
          <a:extLst>
            <a:ext uri="{FF2B5EF4-FFF2-40B4-BE49-F238E27FC236}">
              <a16:creationId xmlns:a16="http://schemas.microsoft.com/office/drawing/2014/main" id="{D9EE0910-7BD2-498B-8F91-D6183082DCF8}"/>
            </a:ext>
          </a:extLst>
        </xdr:cNvPr>
        <xdr:cNvSpPr txBox="1"/>
      </xdr:nvSpPr>
      <xdr:spPr>
        <a:xfrm>
          <a:off x="762000" y="4486275"/>
          <a:ext cx="909917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9,487
9,378
98.75
6,246,187
5,865,440
312,962
3,735,822
6,972,369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人件費の経常収支比率は前年度と比較して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主な原因は前年度と比較して定年退職者が多数であったためである。次年度以降、会計年度任用職員給の増加も見込まれるため、事務効率や住民サービスの維持・向上を踏まえつつ、定員適正化を進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6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類似団体内平均値と比較し、数値が上回る状況が続いている。要因としては、業務の民間委託化や保有する施設数が多いことによる維持管理経費が他団体より多いことが挙げられる。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今後、公共施設総合管理計画に基づく施設の適正配置に向けた取り組みを継続し、用途廃止となった施設については適宜除却することにより維持管理</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費用の縮減を図る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17</xdr:row>
      <xdr:rowOff>101854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11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101854</xdr:rowOff>
    </xdr:from>
    <xdr:to>
      <xdr:col>78</xdr:col>
      <xdr:colOff>69850</xdr:colOff>
      <xdr:row>17</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165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17</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39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9906</xdr:rowOff>
    </xdr:from>
    <xdr:to>
      <xdr:col>74</xdr:col>
      <xdr:colOff>31750</xdr:colOff>
      <xdr:row>17</xdr:row>
      <xdr:rowOff>111506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124714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84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51054</xdr:rowOff>
    </xdr:from>
    <xdr:to>
      <xdr:col>78</xdr:col>
      <xdr:colOff>120650</xdr:colOff>
      <xdr:row>17</xdr:row>
      <xdr:rowOff>152654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137431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本年度の数値は前年度と比較して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ポイント悪化している。これは、住民税非課税世帯等臨時特別給付金、及び、子育て世帯への臨時特別給付金の給付による増である。今後も、適切な配分を意識した扶助費の執行に努める必要がある。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66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内平均値と比較し、数値が上回る状況が続いているが、その要因としては、特別会計への繰出金の負担が大きいことが挙げられる。今後も高い水準での繰出しが見込まれるため、経費の抑制に取組む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40132</xdr:rowOff>
    </xdr:from>
    <xdr:to>
      <xdr:col>82</xdr:col>
      <xdr:colOff>107950</xdr:colOff>
      <xdr:row>61</xdr:row>
      <xdr:rowOff>51562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32713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159004</xdr:rowOff>
    </xdr:from>
    <xdr:to>
      <xdr:col>78</xdr:col>
      <xdr:colOff>69850</xdr:colOff>
      <xdr:row>61</xdr:row>
      <xdr:rowOff>51562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446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159004</xdr:rowOff>
    </xdr:from>
    <xdr:to>
      <xdr:col>73</xdr:col>
      <xdr:colOff>180975</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446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24130</xdr:rowOff>
    </xdr:from>
    <xdr:to>
      <xdr:col>69</xdr:col>
      <xdr:colOff>92075</xdr:colOff>
      <xdr:row>61</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482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128778</xdr:rowOff>
    </xdr:from>
    <xdr:to>
      <xdr:col>69</xdr:col>
      <xdr:colOff>142875</xdr:colOff>
      <xdr:row>58</xdr:row>
      <xdr:rowOff>58928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69105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7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160782</xdr:rowOff>
    </xdr:from>
    <xdr:to>
      <xdr:col>82</xdr:col>
      <xdr:colOff>158750</xdr:colOff>
      <xdr:row>60</xdr:row>
      <xdr:rowOff>90932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2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132859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24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762</xdr:rowOff>
    </xdr:from>
    <xdr:to>
      <xdr:col>78</xdr:col>
      <xdr:colOff>120650</xdr:colOff>
      <xdr:row>61</xdr:row>
      <xdr:rowOff>102362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4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87139</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54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108204</xdr:rowOff>
    </xdr:from>
    <xdr:to>
      <xdr:col>74</xdr:col>
      <xdr:colOff>31750</xdr:colOff>
      <xdr:row>61</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3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23131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48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144780</xdr:rowOff>
    </xdr:from>
    <xdr:to>
      <xdr:col>69</xdr:col>
      <xdr:colOff>142875</xdr:colOff>
      <xdr:row>61</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59707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内平均値より数値が高い要因としては、広域による常備消防、ごみ処理施設組合への負担金や水道高料金対策費等の負担が大きいことが考えられる。いずれも日常生活に直結する経費であり、協定や法律に基づく負担金のため早急な削減は困難であることから、今後、その他経費で見直すべきところを抽出し、補助費全体で抑制に取り組む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122428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8208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122428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610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605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55626</xdr:rowOff>
    </xdr:from>
    <xdr:to>
      <xdr:col>74</xdr:col>
      <xdr:colOff>31750</xdr:colOff>
      <xdr:row>37</xdr:row>
      <xdr:rowOff>157226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167403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90424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23622</xdr:rowOff>
    </xdr:from>
    <xdr:to>
      <xdr:col>69</xdr:col>
      <xdr:colOff>142875</xdr:colOff>
      <xdr:row>37</xdr:row>
      <xdr:rowOff>125222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135399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前年度と比較した結果、増減はなかった。これは、公債費自体は増加しているものの、普通交付税の増による経常的歳入が増えたことにより、比率としては横ばいとなった。今後も、公共施設再編整備事業の起債により公債費の増加が見込まれることから、可能な限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地方債発行の抑制に努めるとともに、発行する場合においても地方交付税算入のある有利な起債の活用に努めていく</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50800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08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62230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81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62230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069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167639</xdr:rowOff>
    </xdr:from>
    <xdr:to>
      <xdr:col>15</xdr:col>
      <xdr:colOff>149225</xdr:colOff>
      <xdr:row>76</xdr:row>
      <xdr:rowOff>97789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39370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039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160020</xdr:rowOff>
    </xdr:from>
    <xdr:to>
      <xdr:col>11</xdr:col>
      <xdr:colOff>60325</xdr:colOff>
      <xdr:row>76</xdr:row>
      <xdr:rowOff>90170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100347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78757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160020</xdr:rowOff>
    </xdr:from>
    <xdr:to>
      <xdr:col>11</xdr:col>
      <xdr:colOff>60325</xdr:colOff>
      <xdr:row>76</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74947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補助費等の改善により、前年度から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ポイント改善する結果となった。しかし、物件費や補助費は類似団体内平均値を上回る結果となっている。効率的な運営に取り組み経常経費の抑制に努める。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xdr:rowOff>
    </xdr:from>
    <xdr:to>
      <xdr:col>82</xdr:col>
      <xdr:colOff>107950</xdr:colOff>
      <xdr:row>80</xdr:row>
      <xdr:rowOff>8889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549630"/>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8889</xdr:rowOff>
    </xdr:from>
    <xdr:to>
      <xdr:col>78</xdr:col>
      <xdr:colOff>69850</xdr:colOff>
      <xdr:row>81</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72488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115570</xdr:rowOff>
    </xdr:from>
    <xdr:to>
      <xdr:col>73</xdr:col>
      <xdr:colOff>180975</xdr:colOff>
      <xdr:row>81</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831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107950</xdr:rowOff>
    </xdr:from>
    <xdr:to>
      <xdr:col>69</xdr:col>
      <xdr:colOff>92075</xdr:colOff>
      <xdr:row>80</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823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129539</xdr:rowOff>
    </xdr:from>
    <xdr:to>
      <xdr:col>78</xdr:col>
      <xdr:colOff>120650</xdr:colOff>
      <xdr:row>80</xdr:row>
      <xdr:rowOff>59689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44466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760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133350</xdr:rowOff>
    </xdr:from>
    <xdr:to>
      <xdr:col>74</xdr:col>
      <xdr:colOff>31750</xdr:colOff>
      <xdr:row>81</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48277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64770</xdr:rowOff>
    </xdr:from>
    <xdr:to>
      <xdr:col>69</xdr:col>
      <xdr:colOff>142875</xdr:colOff>
      <xdr:row>80</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151147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57150</xdr:rowOff>
    </xdr:from>
    <xdr:to>
      <xdr:col>65</xdr:col>
      <xdr:colOff>53975</xdr:colOff>
      <xdr:row>80</xdr:row>
      <xdr:rowOff>158750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143527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152344</xdr:rowOff>
    </xdr:from>
    <xdr:to>
      <xdr:col>29</xdr:col>
      <xdr:colOff>127000</xdr:colOff>
      <xdr:row>18</xdr:row>
      <xdr:rowOff>32207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4619"/>
          <a:ext cx="647700" cy="51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145860</xdr:rowOff>
    </xdr:from>
    <xdr:to>
      <xdr:col>26</xdr:col>
      <xdr:colOff>50800</xdr:colOff>
      <xdr:row>18</xdr:row>
      <xdr:rowOff>32207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08135"/>
          <a:ext cx="698500" cy="57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145860</xdr:rowOff>
    </xdr:from>
    <xdr:to>
      <xdr:col>22</xdr:col>
      <xdr:colOff>114300</xdr:colOff>
      <xdr:row>18</xdr:row>
      <xdr:rowOff>24625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8135"/>
          <a:ext cx="698500" cy="5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44508</xdr:rowOff>
    </xdr:from>
    <xdr:to>
      <xdr:col>22</xdr:col>
      <xdr:colOff>165100</xdr:colOff>
      <xdr:row>17</xdr:row>
      <xdr:rowOff>146108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156285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24625</xdr:rowOff>
    </xdr:from>
    <xdr:to>
      <xdr:col>18</xdr:col>
      <xdr:colOff>177800</xdr:colOff>
      <xdr:row>18</xdr:row>
      <xdr:rowOff>38570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58350"/>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67224</xdr:rowOff>
    </xdr:from>
    <xdr:to>
      <xdr:col>19</xdr:col>
      <xdr:colOff>38100</xdr:colOff>
      <xdr:row>17</xdr:row>
      <xdr:rowOff>168824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97048</xdr:rowOff>
    </xdr:from>
    <xdr:to>
      <xdr:col>15</xdr:col>
      <xdr:colOff>101600</xdr:colOff>
      <xdr:row>18</xdr:row>
      <xdr:rowOff>27198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37375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101544</xdr:rowOff>
    </xdr:from>
    <xdr:to>
      <xdr:col>29</xdr:col>
      <xdr:colOff>177800</xdr:colOff>
      <xdr:row>18</xdr:row>
      <xdr:rowOff>31694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73621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152857</xdr:rowOff>
    </xdr:from>
    <xdr:to>
      <xdr:col>26</xdr:col>
      <xdr:colOff>101600</xdr:colOff>
      <xdr:row>18</xdr:row>
      <xdr:rowOff>83007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5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67784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1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95060</xdr:rowOff>
    </xdr:from>
    <xdr:to>
      <xdr:col>22</xdr:col>
      <xdr:colOff>165100</xdr:colOff>
      <xdr:row>18</xdr:row>
      <xdr:rowOff>25210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145275</xdr:rowOff>
    </xdr:from>
    <xdr:to>
      <xdr:col>19</xdr:col>
      <xdr:colOff>38100</xdr:colOff>
      <xdr:row>18</xdr:row>
      <xdr:rowOff>75425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60202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159220</xdr:rowOff>
    </xdr:from>
    <xdr:to>
      <xdr:col>15</xdr:col>
      <xdr:colOff>101600</xdr:colOff>
      <xdr:row>18</xdr:row>
      <xdr:rowOff>89370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74147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322187</xdr:rowOff>
    </xdr:from>
    <xdr:to>
      <xdr:col>29</xdr:col>
      <xdr:colOff>127000</xdr:colOff>
      <xdr:row>35</xdr:row>
      <xdr:rowOff>66535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89637"/>
          <a:ext cx="647700" cy="87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66535</xdr:rowOff>
    </xdr:from>
    <xdr:to>
      <xdr:col>26</xdr:col>
      <xdr:colOff>50800</xdr:colOff>
      <xdr:row>35</xdr:row>
      <xdr:rowOff>97606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76885"/>
          <a:ext cx="698500" cy="3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97606</xdr:rowOff>
    </xdr:from>
    <xdr:to>
      <xdr:col>22</xdr:col>
      <xdr:colOff>114300</xdr:colOff>
      <xdr:row>35</xdr:row>
      <xdr:rowOff>105054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07956"/>
          <a:ext cx="6985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129521</xdr:rowOff>
    </xdr:from>
    <xdr:to>
      <xdr:col>22</xdr:col>
      <xdr:colOff>165100</xdr:colOff>
      <xdr:row>37</xdr:row>
      <xdr:rowOff>59671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82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44448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105054</xdr:rowOff>
    </xdr:from>
    <xdr:to>
      <xdr:col>18</xdr:col>
      <xdr:colOff>177800</xdr:colOff>
      <xdr:row>35</xdr:row>
      <xdr:rowOff>133306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15404"/>
          <a:ext cx="698500" cy="28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148361</xdr:rowOff>
    </xdr:from>
    <xdr:to>
      <xdr:col>19</xdr:col>
      <xdr:colOff>38100</xdr:colOff>
      <xdr:row>37</xdr:row>
      <xdr:rowOff>78511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1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63288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141313</xdr:rowOff>
    </xdr:from>
    <xdr:to>
      <xdr:col>15</xdr:col>
      <xdr:colOff>101600</xdr:colOff>
      <xdr:row>37</xdr:row>
      <xdr:rowOff>71463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4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56240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271387</xdr:rowOff>
    </xdr:from>
    <xdr:to>
      <xdr:col>29</xdr:col>
      <xdr:colOff>177800</xdr:colOff>
      <xdr:row>35</xdr:row>
      <xdr:rowOff>30087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3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116463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8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15735</xdr:rowOff>
    </xdr:from>
    <xdr:to>
      <xdr:col>26</xdr:col>
      <xdr:colOff>101600</xdr:colOff>
      <xdr:row>35</xdr:row>
      <xdr:rowOff>117335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26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127512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9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46806</xdr:rowOff>
    </xdr:from>
    <xdr:to>
      <xdr:col>22</xdr:col>
      <xdr:colOff>165100</xdr:colOff>
      <xdr:row>35</xdr:row>
      <xdr:rowOff>148406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5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158583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2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54254</xdr:rowOff>
    </xdr:from>
    <xdr:to>
      <xdr:col>19</xdr:col>
      <xdr:colOff>38100</xdr:colOff>
      <xdr:row>35</xdr:row>
      <xdr:rowOff>155854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6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166031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3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82506</xdr:rowOff>
    </xdr:from>
    <xdr:to>
      <xdr:col>15</xdr:col>
      <xdr:colOff>101600</xdr:colOff>
      <xdr:row>35</xdr:row>
      <xdr:rowOff>184106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9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194283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9,487
9,378
98.75
6,246,187
5,865,440
312,962
3,735,822
6,972,369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107407</xdr:rowOff>
    </xdr:from>
    <xdr:to>
      <xdr:col>24</xdr:col>
      <xdr:colOff>63500</xdr:colOff>
      <xdr:row>37</xdr:row>
      <xdr:rowOff>19845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9607"/>
          <a:ext cx="838200" cy="8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145750</xdr:rowOff>
    </xdr:from>
    <xdr:to>
      <xdr:col>19</xdr:col>
      <xdr:colOff>177800</xdr:colOff>
      <xdr:row>37</xdr:row>
      <xdr:rowOff>19845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17950"/>
          <a:ext cx="889000" cy="4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145750</xdr:rowOff>
    </xdr:from>
    <xdr:to>
      <xdr:col>15</xdr:col>
      <xdr:colOff>50800</xdr:colOff>
      <xdr:row>37</xdr:row>
      <xdr:rowOff>11394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7950"/>
          <a:ext cx="889000" cy="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14224</xdr:rowOff>
    </xdr:from>
    <xdr:to>
      <xdr:col>15</xdr:col>
      <xdr:colOff>101600</xdr:colOff>
      <xdr:row>37</xdr:row>
      <xdr:rowOff>115824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106951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4552</xdr:rowOff>
    </xdr:from>
    <xdr:to>
      <xdr:col>10</xdr:col>
      <xdr:colOff>114300</xdr:colOff>
      <xdr:row>37</xdr:row>
      <xdr:rowOff>11394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8202"/>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32093</xdr:rowOff>
    </xdr:from>
    <xdr:to>
      <xdr:col>10</xdr:col>
      <xdr:colOff>165100</xdr:colOff>
      <xdr:row>37</xdr:row>
      <xdr:rowOff>133693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124820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54061</xdr:rowOff>
    </xdr:from>
    <xdr:to>
      <xdr:col>6</xdr:col>
      <xdr:colOff>38100</xdr:colOff>
      <xdr:row>37</xdr:row>
      <xdr:rowOff>155661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146788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56607</xdr:rowOff>
    </xdr:from>
    <xdr:to>
      <xdr:col>24</xdr:col>
      <xdr:colOff>114300</xdr:colOff>
      <xdr:row>36</xdr:row>
      <xdr:rowOff>158207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35034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140495</xdr:rowOff>
    </xdr:from>
    <xdr:to>
      <xdr:col>20</xdr:col>
      <xdr:colOff>38100</xdr:colOff>
      <xdr:row>37</xdr:row>
      <xdr:rowOff>70645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61772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94950</xdr:rowOff>
    </xdr:from>
    <xdr:to>
      <xdr:col>15</xdr:col>
      <xdr:colOff>101600</xdr:colOff>
      <xdr:row>37</xdr:row>
      <xdr:rowOff>25100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41627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4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132044</xdr:rowOff>
    </xdr:from>
    <xdr:to>
      <xdr:col>10</xdr:col>
      <xdr:colOff>165100</xdr:colOff>
      <xdr:row>37</xdr:row>
      <xdr:rowOff>62194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78721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7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125202</xdr:rowOff>
    </xdr:from>
    <xdr:to>
      <xdr:col>6</xdr:col>
      <xdr:colOff>38100</xdr:colOff>
      <xdr:row>37</xdr:row>
      <xdr:rowOff>55352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71879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7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23409</xdr:rowOff>
    </xdr:from>
    <xdr:to>
      <xdr:col>24</xdr:col>
      <xdr:colOff>63500</xdr:colOff>
      <xdr:row>58</xdr:row>
      <xdr:rowOff>26870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67509"/>
          <a:ext cx="8382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26870</xdr:rowOff>
    </xdr:from>
    <xdr:to>
      <xdr:col>19</xdr:col>
      <xdr:colOff>177800</xdr:colOff>
      <xdr:row>58</xdr:row>
      <xdr:rowOff>70463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70970"/>
          <a:ext cx="889000" cy="4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70463</xdr:rowOff>
    </xdr:from>
    <xdr:to>
      <xdr:col>15</xdr:col>
      <xdr:colOff>50800</xdr:colOff>
      <xdr:row>58</xdr:row>
      <xdr:rowOff>85143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14563"/>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152689</xdr:rowOff>
    </xdr:from>
    <xdr:to>
      <xdr:col>15</xdr:col>
      <xdr:colOff>101600</xdr:colOff>
      <xdr:row>58</xdr:row>
      <xdr:rowOff>82839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99366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85143</xdr:rowOff>
    </xdr:from>
    <xdr:to>
      <xdr:col>10</xdr:col>
      <xdr:colOff>114300</xdr:colOff>
      <xdr:row>58</xdr:row>
      <xdr:rowOff>94352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29243"/>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163002</xdr:rowOff>
    </xdr:from>
    <xdr:to>
      <xdr:col>10</xdr:col>
      <xdr:colOff>165100</xdr:colOff>
      <xdr:row>58</xdr:row>
      <xdr:rowOff>93152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171139</xdr:rowOff>
    </xdr:from>
    <xdr:to>
      <xdr:col>6</xdr:col>
      <xdr:colOff>38100</xdr:colOff>
      <xdr:row>58</xdr:row>
      <xdr:rowOff>101289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117816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144059</xdr:rowOff>
    </xdr:from>
    <xdr:to>
      <xdr:col>24</xdr:col>
      <xdr:colOff>114300</xdr:colOff>
      <xdr:row>58</xdr:row>
      <xdr:rowOff>74209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1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147520</xdr:rowOff>
    </xdr:from>
    <xdr:to>
      <xdr:col>20</xdr:col>
      <xdr:colOff>38100</xdr:colOff>
      <xdr:row>58</xdr:row>
      <xdr:rowOff>77670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68797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1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19663</xdr:rowOff>
    </xdr:from>
    <xdr:to>
      <xdr:col>15</xdr:col>
      <xdr:colOff>101600</xdr:colOff>
      <xdr:row>58</xdr:row>
      <xdr:rowOff>121263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112390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34343</xdr:rowOff>
    </xdr:from>
    <xdr:to>
      <xdr:col>10</xdr:col>
      <xdr:colOff>165100</xdr:colOff>
      <xdr:row>58</xdr:row>
      <xdr:rowOff>135943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127070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7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43552</xdr:rowOff>
    </xdr:from>
    <xdr:to>
      <xdr:col>6</xdr:col>
      <xdr:colOff>38100</xdr:colOff>
      <xdr:row>58</xdr:row>
      <xdr:rowOff>145152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136279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5798</xdr:rowOff>
    </xdr:from>
    <xdr:to>
      <xdr:col>24</xdr:col>
      <xdr:colOff>63500</xdr:colOff>
      <xdr:row>79</xdr:row>
      <xdr:rowOff>16084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50348"/>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5798</xdr:rowOff>
    </xdr:from>
    <xdr:to>
      <xdr:col>19</xdr:col>
      <xdr:colOff>177800</xdr:colOff>
      <xdr:row>79</xdr:row>
      <xdr:rowOff>10694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50348"/>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4693</xdr:rowOff>
    </xdr:from>
    <xdr:to>
      <xdr:col>15</xdr:col>
      <xdr:colOff>50800</xdr:colOff>
      <xdr:row>79</xdr:row>
      <xdr:rowOff>10694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49243"/>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65069</xdr:rowOff>
    </xdr:from>
    <xdr:to>
      <xdr:col>15</xdr:col>
      <xdr:colOff>101600</xdr:colOff>
      <xdr:row>78</xdr:row>
      <xdr:rowOff>166669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3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11746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1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166866</xdr:rowOff>
    </xdr:from>
    <xdr:to>
      <xdr:col>10</xdr:col>
      <xdr:colOff>114300</xdr:colOff>
      <xdr:row>79</xdr:row>
      <xdr:rowOff>4693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39966"/>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68231</xdr:rowOff>
    </xdr:from>
    <xdr:to>
      <xdr:col>10</xdr:col>
      <xdr:colOff>165100</xdr:colOff>
      <xdr:row>78</xdr:row>
      <xdr:rowOff>169831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4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1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70917</xdr:rowOff>
    </xdr:from>
    <xdr:to>
      <xdr:col>6</xdr:col>
      <xdr:colOff>38100</xdr:colOff>
      <xdr:row>79</xdr:row>
      <xdr:rowOff>1067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4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17594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136734</xdr:rowOff>
    </xdr:from>
    <xdr:to>
      <xdr:col>24</xdr:col>
      <xdr:colOff>114300</xdr:colOff>
      <xdr:row>79</xdr:row>
      <xdr:rowOff>66884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51661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126448</xdr:rowOff>
    </xdr:from>
    <xdr:to>
      <xdr:col>20</xdr:col>
      <xdr:colOff>38100</xdr:colOff>
      <xdr:row>79</xdr:row>
      <xdr:rowOff>56598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47725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131344</xdr:rowOff>
    </xdr:from>
    <xdr:to>
      <xdr:col>15</xdr:col>
      <xdr:colOff>101600</xdr:colOff>
      <xdr:row>79</xdr:row>
      <xdr:rowOff>61494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52621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125343</xdr:rowOff>
    </xdr:from>
    <xdr:to>
      <xdr:col>10</xdr:col>
      <xdr:colOff>165100</xdr:colOff>
      <xdr:row>79</xdr:row>
      <xdr:rowOff>55493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46620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116066</xdr:rowOff>
    </xdr:from>
    <xdr:to>
      <xdr:col>6</xdr:col>
      <xdr:colOff>38100</xdr:colOff>
      <xdr:row>79</xdr:row>
      <xdr:rowOff>46216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37343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21275</xdr:rowOff>
    </xdr:from>
    <xdr:to>
      <xdr:col>24</xdr:col>
      <xdr:colOff>63500</xdr:colOff>
      <xdr:row>98</xdr:row>
      <xdr:rowOff>97191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51925"/>
          <a:ext cx="838200" cy="2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75158</xdr:rowOff>
    </xdr:from>
    <xdr:to>
      <xdr:col>19</xdr:col>
      <xdr:colOff>177800</xdr:colOff>
      <xdr:row>98</xdr:row>
      <xdr:rowOff>97191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877258"/>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75158</xdr:rowOff>
    </xdr:from>
    <xdr:to>
      <xdr:col>15</xdr:col>
      <xdr:colOff>50800</xdr:colOff>
      <xdr:row>98</xdr:row>
      <xdr:rowOff>109361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77258"/>
          <a:ext cx="889000" cy="3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79949</xdr:rowOff>
    </xdr:from>
    <xdr:to>
      <xdr:col>10</xdr:col>
      <xdr:colOff>114300</xdr:colOff>
      <xdr:row>98</xdr:row>
      <xdr:rowOff>109361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82049"/>
          <a:ext cx="889000" cy="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141925</xdr:rowOff>
    </xdr:from>
    <xdr:to>
      <xdr:col>24</xdr:col>
      <xdr:colOff>114300</xdr:colOff>
      <xdr:row>97</xdr:row>
      <xdr:rowOff>72075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0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120352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7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46391</xdr:rowOff>
    </xdr:from>
    <xdr:to>
      <xdr:col>20</xdr:col>
      <xdr:colOff>38100</xdr:colOff>
      <xdr:row>98</xdr:row>
      <xdr:rowOff>147991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139118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4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24358</xdr:rowOff>
    </xdr:from>
    <xdr:to>
      <xdr:col>15</xdr:col>
      <xdr:colOff>101600</xdr:colOff>
      <xdr:row>98</xdr:row>
      <xdr:rowOff>125958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58561</xdr:rowOff>
    </xdr:from>
    <xdr:to>
      <xdr:col>10</xdr:col>
      <xdr:colOff>165100</xdr:colOff>
      <xdr:row>98</xdr:row>
      <xdr:rowOff>160161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151288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29149</xdr:rowOff>
    </xdr:from>
    <xdr:to>
      <xdr:col>6</xdr:col>
      <xdr:colOff>38100</xdr:colOff>
      <xdr:row>98</xdr:row>
      <xdr:rowOff>130749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121876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2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161791</xdr:rowOff>
    </xdr:from>
    <xdr:to>
      <xdr:col>55</xdr:col>
      <xdr:colOff>0</xdr:colOff>
      <xdr:row>37</xdr:row>
      <xdr:rowOff>46382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91091"/>
          <a:ext cx="838200" cy="39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161791</xdr:rowOff>
    </xdr:from>
    <xdr:to>
      <xdr:col>50</xdr:col>
      <xdr:colOff>114300</xdr:colOff>
      <xdr:row>37</xdr:row>
      <xdr:rowOff>75814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91091"/>
          <a:ext cx="889000" cy="42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75814</xdr:rowOff>
    </xdr:from>
    <xdr:to>
      <xdr:col>45</xdr:col>
      <xdr:colOff>177800</xdr:colOff>
      <xdr:row>37</xdr:row>
      <xdr:rowOff>86215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19464"/>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xdr:rowOff>
    </xdr:from>
    <xdr:to>
      <xdr:col>46</xdr:col>
      <xdr:colOff>38100</xdr:colOff>
      <xdr:row>37</xdr:row>
      <xdr:rowOff>102150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118677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86215</xdr:rowOff>
    </xdr:from>
    <xdr:to>
      <xdr:col>41</xdr:col>
      <xdr:colOff>50800</xdr:colOff>
      <xdr:row>37</xdr:row>
      <xdr:rowOff>92025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29865"/>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6055</xdr:rowOff>
    </xdr:from>
    <xdr:to>
      <xdr:col>41</xdr:col>
      <xdr:colOff>101600</xdr:colOff>
      <xdr:row>37</xdr:row>
      <xdr:rowOff>107655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124182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27410</xdr:rowOff>
    </xdr:from>
    <xdr:to>
      <xdr:col>36</xdr:col>
      <xdr:colOff>165100</xdr:colOff>
      <xdr:row>37</xdr:row>
      <xdr:rowOff>129010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145537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167032</xdr:rowOff>
    </xdr:from>
    <xdr:to>
      <xdr:col>55</xdr:col>
      <xdr:colOff>50800</xdr:colOff>
      <xdr:row>37</xdr:row>
      <xdr:rowOff>97182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3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145459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1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110991</xdr:rowOff>
    </xdr:from>
    <xdr:to>
      <xdr:col>50</xdr:col>
      <xdr:colOff>165100</xdr:colOff>
      <xdr:row>35</xdr:row>
      <xdr:rowOff>41141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4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32268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25014</xdr:rowOff>
    </xdr:from>
    <xdr:to>
      <xdr:col>46</xdr:col>
      <xdr:colOff>38100</xdr:colOff>
      <xdr:row>37</xdr:row>
      <xdr:rowOff>126614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117741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35415</xdr:rowOff>
    </xdr:from>
    <xdr:to>
      <xdr:col>41</xdr:col>
      <xdr:colOff>101600</xdr:colOff>
      <xdr:row>37</xdr:row>
      <xdr:rowOff>137015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128142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7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41225</xdr:rowOff>
    </xdr:from>
    <xdr:to>
      <xdr:col>36</xdr:col>
      <xdr:colOff>165100</xdr:colOff>
      <xdr:row>37</xdr:row>
      <xdr:rowOff>142825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133952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7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155977</xdr:rowOff>
    </xdr:from>
    <xdr:to>
      <xdr:col>55</xdr:col>
      <xdr:colOff>0</xdr:colOff>
      <xdr:row>58</xdr:row>
      <xdr:rowOff>90577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57177"/>
          <a:ext cx="838200" cy="27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155977</xdr:rowOff>
    </xdr:from>
    <xdr:to>
      <xdr:col>50</xdr:col>
      <xdr:colOff>114300</xdr:colOff>
      <xdr:row>57</xdr:row>
      <xdr:rowOff>91201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57177"/>
          <a:ext cx="889000" cy="10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91201</xdr:rowOff>
    </xdr:from>
    <xdr:to>
      <xdr:col>45</xdr:col>
      <xdr:colOff>177800</xdr:colOff>
      <xdr:row>58</xdr:row>
      <xdr:rowOff>150892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63851"/>
          <a:ext cx="889000" cy="2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53336</xdr:rowOff>
    </xdr:from>
    <xdr:to>
      <xdr:col>46</xdr:col>
      <xdr:colOff>38100</xdr:colOff>
      <xdr:row>57</xdr:row>
      <xdr:rowOff>154936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146063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150892</xdr:rowOff>
    </xdr:from>
    <xdr:to>
      <xdr:col>41</xdr:col>
      <xdr:colOff>50800</xdr:colOff>
      <xdr:row>59</xdr:row>
      <xdr:rowOff>17945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94992"/>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102525</xdr:rowOff>
    </xdr:from>
    <xdr:to>
      <xdr:col>41</xdr:col>
      <xdr:colOff>101600</xdr:colOff>
      <xdr:row>58</xdr:row>
      <xdr:rowOff>32675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49202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96829</xdr:rowOff>
    </xdr:from>
    <xdr:to>
      <xdr:col>36</xdr:col>
      <xdr:colOff>165100</xdr:colOff>
      <xdr:row>58</xdr:row>
      <xdr:rowOff>26979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43506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39777</xdr:rowOff>
    </xdr:from>
    <xdr:to>
      <xdr:col>55</xdr:col>
      <xdr:colOff>50800</xdr:colOff>
      <xdr:row>58</xdr:row>
      <xdr:rowOff>141377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126154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105177</xdr:rowOff>
    </xdr:from>
    <xdr:to>
      <xdr:col>50</xdr:col>
      <xdr:colOff>165100</xdr:colOff>
      <xdr:row>57</xdr:row>
      <xdr:rowOff>35327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51854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8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40401</xdr:rowOff>
    </xdr:from>
    <xdr:to>
      <xdr:col>46</xdr:col>
      <xdr:colOff>38100</xdr:colOff>
      <xdr:row>57</xdr:row>
      <xdr:rowOff>142001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1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158528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58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100092</xdr:rowOff>
    </xdr:from>
    <xdr:to>
      <xdr:col>41</xdr:col>
      <xdr:colOff>101600</xdr:colOff>
      <xdr:row>59</xdr:row>
      <xdr:rowOff>30242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21369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138595</xdr:rowOff>
    </xdr:from>
    <xdr:to>
      <xdr:col>36</xdr:col>
      <xdr:colOff>165100</xdr:colOff>
      <xdr:row>59</xdr:row>
      <xdr:rowOff>68745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59872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126803</xdr:rowOff>
    </xdr:from>
    <xdr:to>
      <xdr:col>55</xdr:col>
      <xdr:colOff>0</xdr:colOff>
      <xdr:row>78</xdr:row>
      <xdr:rowOff>168100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157003"/>
          <a:ext cx="838200" cy="38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126803</xdr:rowOff>
    </xdr:from>
    <xdr:to>
      <xdr:col>50</xdr:col>
      <xdr:colOff>114300</xdr:colOff>
      <xdr:row>77</xdr:row>
      <xdr:rowOff>28124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157003"/>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28124</xdr:rowOff>
    </xdr:from>
    <xdr:to>
      <xdr:col>45</xdr:col>
      <xdr:colOff>177800</xdr:colOff>
      <xdr:row>78</xdr:row>
      <xdr:rowOff>153107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29774"/>
          <a:ext cx="889000" cy="29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21623</xdr:rowOff>
    </xdr:from>
    <xdr:to>
      <xdr:col>46</xdr:col>
      <xdr:colOff>38100</xdr:colOff>
      <xdr:row>78</xdr:row>
      <xdr:rowOff>123223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9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114350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153107</xdr:rowOff>
    </xdr:from>
    <xdr:to>
      <xdr:col>41</xdr:col>
      <xdr:colOff>50800</xdr:colOff>
      <xdr:row>79</xdr:row>
      <xdr:rowOff>12751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26207"/>
          <a:ext cx="889000" cy="3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65472</xdr:rowOff>
    </xdr:from>
    <xdr:to>
      <xdr:col>41</xdr:col>
      <xdr:colOff>101600</xdr:colOff>
      <xdr:row>78</xdr:row>
      <xdr:rowOff>167072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12149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1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66504</xdr:rowOff>
    </xdr:from>
    <xdr:to>
      <xdr:col>36</xdr:col>
      <xdr:colOff>165100</xdr:colOff>
      <xdr:row>78</xdr:row>
      <xdr:rowOff>168104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13181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117300</xdr:rowOff>
    </xdr:from>
    <xdr:to>
      <xdr:col>55</xdr:col>
      <xdr:colOff>50800</xdr:colOff>
      <xdr:row>79</xdr:row>
      <xdr:rowOff>47450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32227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76003</xdr:rowOff>
    </xdr:from>
    <xdr:to>
      <xdr:col>50</xdr:col>
      <xdr:colOff>165100</xdr:colOff>
      <xdr:row>77</xdr:row>
      <xdr:rowOff>6153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22680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88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148774</xdr:rowOff>
    </xdr:from>
    <xdr:to>
      <xdr:col>46</xdr:col>
      <xdr:colOff>38100</xdr:colOff>
      <xdr:row>77</xdr:row>
      <xdr:rowOff>78924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95451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9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102307</xdr:rowOff>
    </xdr:from>
    <xdr:to>
      <xdr:col>41</xdr:col>
      <xdr:colOff>101600</xdr:colOff>
      <xdr:row>79</xdr:row>
      <xdr:rowOff>32457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23584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133401</xdr:rowOff>
    </xdr:from>
    <xdr:to>
      <xdr:col>36</xdr:col>
      <xdr:colOff>165100</xdr:colOff>
      <xdr:row>79</xdr:row>
      <xdr:rowOff>63551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54678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116909</xdr:rowOff>
    </xdr:from>
    <xdr:to>
      <xdr:col>55</xdr:col>
      <xdr:colOff>0</xdr:colOff>
      <xdr:row>98</xdr:row>
      <xdr:rowOff>18084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47559"/>
          <a:ext cx="838200" cy="7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18084</xdr:rowOff>
    </xdr:from>
    <xdr:to>
      <xdr:col>50</xdr:col>
      <xdr:colOff>114300</xdr:colOff>
      <xdr:row>98</xdr:row>
      <xdr:rowOff>79986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820184"/>
          <a:ext cx="889000" cy="6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61669</xdr:rowOff>
    </xdr:from>
    <xdr:to>
      <xdr:col>45</xdr:col>
      <xdr:colOff>177800</xdr:colOff>
      <xdr:row>98</xdr:row>
      <xdr:rowOff>79986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863769"/>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7386</xdr:rowOff>
    </xdr:from>
    <xdr:to>
      <xdr:col>46</xdr:col>
      <xdr:colOff>38100</xdr:colOff>
      <xdr:row>97</xdr:row>
      <xdr:rowOff>108986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125513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61669</xdr:rowOff>
    </xdr:from>
    <xdr:to>
      <xdr:col>41</xdr:col>
      <xdr:colOff>50800</xdr:colOff>
      <xdr:row>98</xdr:row>
      <xdr:rowOff>64486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863769"/>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33240</xdr:rowOff>
    </xdr:from>
    <xdr:to>
      <xdr:col>41</xdr:col>
      <xdr:colOff>101600</xdr:colOff>
      <xdr:row>97</xdr:row>
      <xdr:rowOff>134840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151367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27589</xdr:rowOff>
    </xdr:from>
    <xdr:to>
      <xdr:col>36</xdr:col>
      <xdr:colOff>165100</xdr:colOff>
      <xdr:row>97</xdr:row>
      <xdr:rowOff>129189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145716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66109</xdr:rowOff>
    </xdr:from>
    <xdr:to>
      <xdr:col>55</xdr:col>
      <xdr:colOff>50800</xdr:colOff>
      <xdr:row>97</xdr:row>
      <xdr:rowOff>167709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44536</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138734</xdr:rowOff>
    </xdr:from>
    <xdr:to>
      <xdr:col>50</xdr:col>
      <xdr:colOff>165100</xdr:colOff>
      <xdr:row>98</xdr:row>
      <xdr:rowOff>68884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60011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6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29186</xdr:rowOff>
    </xdr:from>
    <xdr:to>
      <xdr:col>46</xdr:col>
      <xdr:colOff>38100</xdr:colOff>
      <xdr:row>98</xdr:row>
      <xdr:rowOff>130786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121913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9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10869</xdr:rowOff>
    </xdr:from>
    <xdr:to>
      <xdr:col>41</xdr:col>
      <xdr:colOff>101600</xdr:colOff>
      <xdr:row>98</xdr:row>
      <xdr:rowOff>112469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103596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13686</xdr:rowOff>
    </xdr:from>
    <xdr:to>
      <xdr:col>36</xdr:col>
      <xdr:colOff>165100</xdr:colOff>
      <xdr:row>98</xdr:row>
      <xdr:rowOff>115286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106413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9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92297</xdr:rowOff>
    </xdr:from>
    <xdr:to>
      <xdr:col>85</xdr:col>
      <xdr:colOff>127000</xdr:colOff>
      <xdr:row>38</xdr:row>
      <xdr:rowOff>138689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07397"/>
          <a:ext cx="838200" cy="4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101236</xdr:rowOff>
    </xdr:from>
    <xdr:to>
      <xdr:col>81</xdr:col>
      <xdr:colOff>50800</xdr:colOff>
      <xdr:row>38</xdr:row>
      <xdr:rowOff>92297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444886"/>
          <a:ext cx="889000" cy="16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101236</xdr:rowOff>
    </xdr:from>
    <xdr:to>
      <xdr:col>76</xdr:col>
      <xdr:colOff>114300</xdr:colOff>
      <xdr:row>38</xdr:row>
      <xdr:rowOff>17929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444886"/>
          <a:ext cx="889000" cy="8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59017</xdr:rowOff>
    </xdr:from>
    <xdr:to>
      <xdr:col>76</xdr:col>
      <xdr:colOff>165100</xdr:colOff>
      <xdr:row>38</xdr:row>
      <xdr:rowOff>160617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7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151744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66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17929</xdr:rowOff>
    </xdr:from>
    <xdr:to>
      <xdr:col>71</xdr:col>
      <xdr:colOff>177800</xdr:colOff>
      <xdr:row>38</xdr:row>
      <xdr:rowOff>129975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33029"/>
          <a:ext cx="889000" cy="11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67448</xdr:rowOff>
    </xdr:from>
    <xdr:to>
      <xdr:col>72</xdr:col>
      <xdr:colOff>38100</xdr:colOff>
      <xdr:row>38</xdr:row>
      <xdr:rowOff>169048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160175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7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81859</xdr:rowOff>
    </xdr:from>
    <xdr:to>
      <xdr:col>67</xdr:col>
      <xdr:colOff>101600</xdr:colOff>
      <xdr:row>39</xdr:row>
      <xdr:rowOff>12009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3136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68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87889</xdr:rowOff>
    </xdr:from>
    <xdr:to>
      <xdr:col>85</xdr:col>
      <xdr:colOff>177800</xdr:colOff>
      <xdr:row>39</xdr:row>
      <xdr:rowOff>18039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41497</xdr:rowOff>
    </xdr:from>
    <xdr:to>
      <xdr:col>81</xdr:col>
      <xdr:colOff>101600</xdr:colOff>
      <xdr:row>38</xdr:row>
      <xdr:rowOff>143097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134224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6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50436</xdr:rowOff>
    </xdr:from>
    <xdr:to>
      <xdr:col>76</xdr:col>
      <xdr:colOff>165100</xdr:colOff>
      <xdr:row>37</xdr:row>
      <xdr:rowOff>152036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3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168563</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16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138580</xdr:rowOff>
    </xdr:from>
    <xdr:to>
      <xdr:col>72</xdr:col>
      <xdr:colOff>38100</xdr:colOff>
      <xdr:row>38</xdr:row>
      <xdr:rowOff>68729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22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85257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2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79175</xdr:rowOff>
    </xdr:from>
    <xdr:to>
      <xdr:col>67</xdr:col>
      <xdr:colOff>101600</xdr:colOff>
      <xdr:row>39</xdr:row>
      <xdr:rowOff>9325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25852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36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40717</xdr:rowOff>
    </xdr:from>
    <xdr:to>
      <xdr:col>85</xdr:col>
      <xdr:colOff>127000</xdr:colOff>
      <xdr:row>77</xdr:row>
      <xdr:rowOff>61120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42367"/>
          <a:ext cx="8382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61120</xdr:rowOff>
    </xdr:from>
    <xdr:to>
      <xdr:col>81</xdr:col>
      <xdr:colOff>50800</xdr:colOff>
      <xdr:row>77</xdr:row>
      <xdr:rowOff>73658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62770"/>
          <a:ext cx="889000" cy="1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73658</xdr:rowOff>
    </xdr:from>
    <xdr:to>
      <xdr:col>76</xdr:col>
      <xdr:colOff>114300</xdr:colOff>
      <xdr:row>77</xdr:row>
      <xdr:rowOff>85362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75308"/>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13210</xdr:rowOff>
    </xdr:from>
    <xdr:to>
      <xdr:col>76</xdr:col>
      <xdr:colOff>165100</xdr:colOff>
      <xdr:row>77</xdr:row>
      <xdr:rowOff>114810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131337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85362</xdr:rowOff>
    </xdr:from>
    <xdr:to>
      <xdr:col>71</xdr:col>
      <xdr:colOff>177800</xdr:colOff>
      <xdr:row>77</xdr:row>
      <xdr:rowOff>103558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87012"/>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20979</xdr:rowOff>
    </xdr:from>
    <xdr:to>
      <xdr:col>72</xdr:col>
      <xdr:colOff>38100</xdr:colOff>
      <xdr:row>77</xdr:row>
      <xdr:rowOff>122579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139106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21865</xdr:rowOff>
    </xdr:from>
    <xdr:to>
      <xdr:col>67</xdr:col>
      <xdr:colOff>101600</xdr:colOff>
      <xdr:row>77</xdr:row>
      <xdr:rowOff>123465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139992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161367</xdr:rowOff>
    </xdr:from>
    <xdr:to>
      <xdr:col>85</xdr:col>
      <xdr:colOff>177800</xdr:colOff>
      <xdr:row>77</xdr:row>
      <xdr:rowOff>91517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139794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10320</xdr:rowOff>
    </xdr:from>
    <xdr:to>
      <xdr:col>81</xdr:col>
      <xdr:colOff>101600</xdr:colOff>
      <xdr:row>77</xdr:row>
      <xdr:rowOff>111920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103047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0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22858</xdr:rowOff>
    </xdr:from>
    <xdr:to>
      <xdr:col>76</xdr:col>
      <xdr:colOff>165100</xdr:colOff>
      <xdr:row>77</xdr:row>
      <xdr:rowOff>124458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115585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34562</xdr:rowOff>
    </xdr:from>
    <xdr:to>
      <xdr:col>72</xdr:col>
      <xdr:colOff>38100</xdr:colOff>
      <xdr:row>77</xdr:row>
      <xdr:rowOff>136162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127289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52758</xdr:rowOff>
    </xdr:from>
    <xdr:to>
      <xdr:col>67</xdr:col>
      <xdr:colOff>101600</xdr:colOff>
      <xdr:row>77</xdr:row>
      <xdr:rowOff>154358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145485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116370</xdr:rowOff>
    </xdr:from>
    <xdr:to>
      <xdr:col>85</xdr:col>
      <xdr:colOff>127000</xdr:colOff>
      <xdr:row>98</xdr:row>
      <xdr:rowOff>137616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18470"/>
          <a:ext cx="8382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137616</xdr:rowOff>
    </xdr:from>
    <xdr:to>
      <xdr:col>81</xdr:col>
      <xdr:colOff>50800</xdr:colOff>
      <xdr:row>99</xdr:row>
      <xdr:rowOff>46422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39716"/>
          <a:ext cx="889000" cy="8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46422</xdr:rowOff>
    </xdr:from>
    <xdr:to>
      <xdr:col>76</xdr:col>
      <xdr:colOff>114300</xdr:colOff>
      <xdr:row>99</xdr:row>
      <xdr:rowOff>53651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19972"/>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135643</xdr:rowOff>
    </xdr:from>
    <xdr:to>
      <xdr:col>76</xdr:col>
      <xdr:colOff>165100</xdr:colOff>
      <xdr:row>99</xdr:row>
      <xdr:rowOff>65793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3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82320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52205</xdr:rowOff>
    </xdr:from>
    <xdr:to>
      <xdr:col>71</xdr:col>
      <xdr:colOff>177800</xdr:colOff>
      <xdr:row>99</xdr:row>
      <xdr:rowOff>53651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25755"/>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136172</xdr:rowOff>
    </xdr:from>
    <xdr:to>
      <xdr:col>72</xdr:col>
      <xdr:colOff>38100</xdr:colOff>
      <xdr:row>99</xdr:row>
      <xdr:rowOff>66322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82849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1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142249</xdr:rowOff>
    </xdr:from>
    <xdr:to>
      <xdr:col>67</xdr:col>
      <xdr:colOff>101600</xdr:colOff>
      <xdr:row>99</xdr:row>
      <xdr:rowOff>72399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4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88926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65570</xdr:rowOff>
    </xdr:from>
    <xdr:to>
      <xdr:col>85</xdr:col>
      <xdr:colOff>177800</xdr:colOff>
      <xdr:row>98</xdr:row>
      <xdr:rowOff>167170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43997</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86816</xdr:rowOff>
    </xdr:from>
    <xdr:to>
      <xdr:col>81</xdr:col>
      <xdr:colOff>101600</xdr:colOff>
      <xdr:row>99</xdr:row>
      <xdr:rowOff>16966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8093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167072</xdr:rowOff>
    </xdr:from>
    <xdr:to>
      <xdr:col>76</xdr:col>
      <xdr:colOff>165100</xdr:colOff>
      <xdr:row>99</xdr:row>
      <xdr:rowOff>97222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88349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6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2851</xdr:rowOff>
    </xdr:from>
    <xdr:to>
      <xdr:col>72</xdr:col>
      <xdr:colOff>38100</xdr:colOff>
      <xdr:row>99</xdr:row>
      <xdr:rowOff>104451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95578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1405</xdr:rowOff>
    </xdr:from>
    <xdr:to>
      <xdr:col>67</xdr:col>
      <xdr:colOff>101600</xdr:colOff>
      <xdr:row>99</xdr:row>
      <xdr:rowOff>103005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94132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114707</xdr:rowOff>
    </xdr:from>
    <xdr:to>
      <xdr:col>116</xdr:col>
      <xdr:colOff>63500</xdr:colOff>
      <xdr:row>37</xdr:row>
      <xdr:rowOff>120383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458357"/>
          <a:ext cx="8382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120383</xdr:rowOff>
    </xdr:from>
    <xdr:to>
      <xdr:col>111</xdr:col>
      <xdr:colOff>177800</xdr:colOff>
      <xdr:row>37</xdr:row>
      <xdr:rowOff>136042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464033"/>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6252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136042</xdr:rowOff>
    </xdr:from>
    <xdr:to>
      <xdr:col>107</xdr:col>
      <xdr:colOff>50800</xdr:colOff>
      <xdr:row>37</xdr:row>
      <xdr:rowOff>143739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479692"/>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77927</xdr:rowOff>
    </xdr:from>
    <xdr:to>
      <xdr:col>107</xdr:col>
      <xdr:colOff>101600</xdr:colOff>
      <xdr:row>39</xdr:row>
      <xdr:rowOff>8077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143739</xdr:rowOff>
    </xdr:from>
    <xdr:to>
      <xdr:col>102</xdr:col>
      <xdr:colOff>114300</xdr:colOff>
      <xdr:row>37</xdr:row>
      <xdr:rowOff>146406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48738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58686</xdr:rowOff>
    </xdr:from>
    <xdr:to>
      <xdr:col>102</xdr:col>
      <xdr:colOff>165100</xdr:colOff>
      <xdr:row>38</xdr:row>
      <xdr:rowOff>160286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151413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96596</xdr:rowOff>
    </xdr:from>
    <xdr:to>
      <xdr:col>98</xdr:col>
      <xdr:colOff>38100</xdr:colOff>
      <xdr:row>39</xdr:row>
      <xdr:rowOff>26746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17873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63907</xdr:rowOff>
    </xdr:from>
    <xdr:to>
      <xdr:col>116</xdr:col>
      <xdr:colOff>114300</xdr:colOff>
      <xdr:row>37</xdr:row>
      <xdr:rowOff>165506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07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86784</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25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69583</xdr:rowOff>
    </xdr:from>
    <xdr:to>
      <xdr:col>112</xdr:col>
      <xdr:colOff>38100</xdr:colOff>
      <xdr:row>37</xdr:row>
      <xdr:rowOff>171183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16260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8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85242</xdr:rowOff>
    </xdr:from>
    <xdr:to>
      <xdr:col>107</xdr:col>
      <xdr:colOff>101600</xdr:colOff>
      <xdr:row>38</xdr:row>
      <xdr:rowOff>15393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31919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92939</xdr:rowOff>
    </xdr:from>
    <xdr:to>
      <xdr:col>102</xdr:col>
      <xdr:colOff>165100</xdr:colOff>
      <xdr:row>38</xdr:row>
      <xdr:rowOff>23089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39616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95606</xdr:rowOff>
    </xdr:from>
    <xdr:to>
      <xdr:col>98</xdr:col>
      <xdr:colOff>38100</xdr:colOff>
      <xdr:row>38</xdr:row>
      <xdr:rowOff>25756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42283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2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135179</xdr:rowOff>
    </xdr:from>
    <xdr:to>
      <xdr:col>107</xdr:col>
      <xdr:colOff>101600</xdr:colOff>
      <xdr:row>59</xdr:row>
      <xdr:rowOff>65329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81856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137770</xdr:rowOff>
    </xdr:from>
    <xdr:to>
      <xdr:col>102</xdr:col>
      <xdr:colOff>165100</xdr:colOff>
      <xdr:row>59</xdr:row>
      <xdr:rowOff>67920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84447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138316</xdr:rowOff>
    </xdr:from>
    <xdr:to>
      <xdr:col>98</xdr:col>
      <xdr:colOff>38100</xdr:colOff>
      <xdr:row>59</xdr:row>
      <xdr:rowOff>68466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84993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68209</xdr:rowOff>
    </xdr:from>
    <xdr:to>
      <xdr:col>116</xdr:col>
      <xdr:colOff>63500</xdr:colOff>
      <xdr:row>74</xdr:row>
      <xdr:rowOff>68804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755509"/>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68209</xdr:rowOff>
    </xdr:from>
    <xdr:to>
      <xdr:col>111</xdr:col>
      <xdr:colOff>177800</xdr:colOff>
      <xdr:row>74</xdr:row>
      <xdr:rowOff>123226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55509"/>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123226</xdr:rowOff>
    </xdr:from>
    <xdr:to>
      <xdr:col>107</xdr:col>
      <xdr:colOff>50800</xdr:colOff>
      <xdr:row>75</xdr:row>
      <xdr:rowOff>16028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10526"/>
          <a:ext cx="889000" cy="6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6665</xdr:rowOff>
    </xdr:from>
    <xdr:to>
      <xdr:col>107</xdr:col>
      <xdr:colOff>101600</xdr:colOff>
      <xdr:row>76</xdr:row>
      <xdr:rowOff>108265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99392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16028</xdr:rowOff>
    </xdr:from>
    <xdr:to>
      <xdr:col>102</xdr:col>
      <xdr:colOff>114300</xdr:colOff>
      <xdr:row>75</xdr:row>
      <xdr:rowOff>21758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874778"/>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169047</xdr:rowOff>
    </xdr:from>
    <xdr:to>
      <xdr:col>102</xdr:col>
      <xdr:colOff>165100</xdr:colOff>
      <xdr:row>76</xdr:row>
      <xdr:rowOff>99197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2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12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159720</xdr:rowOff>
    </xdr:from>
    <xdr:to>
      <xdr:col>98</xdr:col>
      <xdr:colOff>38100</xdr:colOff>
      <xdr:row>76</xdr:row>
      <xdr:rowOff>89870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80997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11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18004</xdr:rowOff>
    </xdr:from>
    <xdr:to>
      <xdr:col>116</xdr:col>
      <xdr:colOff>114300</xdr:colOff>
      <xdr:row>74</xdr:row>
      <xdr:rowOff>119604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0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40881</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5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17409</xdr:rowOff>
    </xdr:from>
    <xdr:to>
      <xdr:col>112</xdr:col>
      <xdr:colOff>38100</xdr:colOff>
      <xdr:row>74</xdr:row>
      <xdr:rowOff>119009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135536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7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72426</xdr:rowOff>
    </xdr:from>
    <xdr:to>
      <xdr:col>107</xdr:col>
      <xdr:colOff>101600</xdr:colOff>
      <xdr:row>75</xdr:row>
      <xdr:rowOff>2576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5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19103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136678</xdr:rowOff>
    </xdr:from>
    <xdr:to>
      <xdr:col>102</xdr:col>
      <xdr:colOff>165100</xdr:colOff>
      <xdr:row>75</xdr:row>
      <xdr:rowOff>66828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83355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142408</xdr:rowOff>
    </xdr:from>
    <xdr:to>
      <xdr:col>98</xdr:col>
      <xdr:colOff>38100</xdr:colOff>
      <xdr:row>75</xdr:row>
      <xdr:rowOff>72558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89085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0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歳出決算総額は住民一人当たり約</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618,000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円と昨年度より約</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154,000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円減少した。人口は減少したものの、補助費や普通建設事業費の減少が大きく影響している。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普通建設事業費においては、令和元年度より着手していた、役場新庁舎及び新消防庁舎の建設工事が前年度に完了したことから、前年度に比べ</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84,974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円減少し、類似団体平均値を大きく下回った。</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主要項目については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住民税非課税世帯等臨時特別給付金等の給付により住民一人当たり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68,629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人件費においては、退職金の増に伴い住民一人あたり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109,238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円となり、前年度と比べ</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11,009</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円増加した。また、公債費は住民一人当たり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59,150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円となり、類似団体内平均値に比べ抑制できているものの、既発債の元金償還が増加したこと等から前年度から</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4,463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円の増加となった。今後、公共施設再編整備事業に係る起債の借入等により増加することは明らかであり、借り入れに際して、有効な財源措置の活用などに努め抑制を図っていく。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その他の費目については、概ね類似団体内平均値に比べ抑制している傾向にあるが、住民サービスの視点から抑制することのみに注力するのではなく、充実すべき事業は増加することも踏まえ、バランスある財政運営を目指していくことを主眼に置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9,487
9,378
98.75
6,246,187
5,865,440
312,962
3,735,822
6,972,369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80073</xdr:rowOff>
    </xdr:from>
    <xdr:to>
      <xdr:col>24</xdr:col>
      <xdr:colOff>63500</xdr:colOff>
      <xdr:row>35</xdr:row>
      <xdr:rowOff>19495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66473"/>
          <a:ext cx="838200" cy="45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19114</xdr:rowOff>
    </xdr:from>
    <xdr:to>
      <xdr:col>19</xdr:col>
      <xdr:colOff>177800</xdr:colOff>
      <xdr:row>35</xdr:row>
      <xdr:rowOff>19495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198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19114</xdr:rowOff>
    </xdr:from>
    <xdr:to>
      <xdr:col>15</xdr:col>
      <xdr:colOff>50800</xdr:colOff>
      <xdr:row>35</xdr:row>
      <xdr:rowOff>60452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19864"/>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119190</xdr:rowOff>
    </xdr:from>
    <xdr:to>
      <xdr:col>15</xdr:col>
      <xdr:colOff>101600</xdr:colOff>
      <xdr:row>38</xdr:row>
      <xdr:rowOff>49340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4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40467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60452</xdr:rowOff>
    </xdr:from>
    <xdr:to>
      <xdr:col>10</xdr:col>
      <xdr:colOff>114300</xdr:colOff>
      <xdr:row>36</xdr:row>
      <xdr:rowOff>62928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61202"/>
          <a:ext cx="889000" cy="1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154241</xdr:rowOff>
    </xdr:from>
    <xdr:to>
      <xdr:col>10</xdr:col>
      <xdr:colOff>165100</xdr:colOff>
      <xdr:row>38</xdr:row>
      <xdr:rowOff>84392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75519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5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20320</xdr:rowOff>
    </xdr:from>
    <xdr:to>
      <xdr:col>6</xdr:col>
      <xdr:colOff>38100</xdr:colOff>
      <xdr:row>38</xdr:row>
      <xdr:rowOff>121920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113047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29273</xdr:rowOff>
    </xdr:from>
    <xdr:to>
      <xdr:col>24</xdr:col>
      <xdr:colOff>114300</xdr:colOff>
      <xdr:row>32</xdr:row>
      <xdr:rowOff>130873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52150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140145</xdr:rowOff>
    </xdr:from>
    <xdr:to>
      <xdr:col>20</xdr:col>
      <xdr:colOff>38100</xdr:colOff>
      <xdr:row>35</xdr:row>
      <xdr:rowOff>70295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86822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139764</xdr:rowOff>
    </xdr:from>
    <xdr:to>
      <xdr:col>15</xdr:col>
      <xdr:colOff>101600</xdr:colOff>
      <xdr:row>35</xdr:row>
      <xdr:rowOff>69914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86441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9652</xdr:rowOff>
    </xdr:from>
    <xdr:to>
      <xdr:col>10</xdr:col>
      <xdr:colOff>165100</xdr:colOff>
      <xdr:row>35</xdr:row>
      <xdr:rowOff>111252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127779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12128</xdr:rowOff>
    </xdr:from>
    <xdr:to>
      <xdr:col>6</xdr:col>
      <xdr:colOff>38100</xdr:colOff>
      <xdr:row>36</xdr:row>
      <xdr:rowOff>113728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130255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110158</xdr:rowOff>
    </xdr:from>
    <xdr:to>
      <xdr:col>24</xdr:col>
      <xdr:colOff>63500</xdr:colOff>
      <xdr:row>58</xdr:row>
      <xdr:rowOff>3213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11358"/>
          <a:ext cx="838200" cy="2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110158</xdr:rowOff>
    </xdr:from>
    <xdr:to>
      <xdr:col>19</xdr:col>
      <xdr:colOff>177800</xdr:colOff>
      <xdr:row>57</xdr:row>
      <xdr:rowOff>168461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11358"/>
          <a:ext cx="889000" cy="2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168461</xdr:rowOff>
    </xdr:from>
    <xdr:to>
      <xdr:col>15</xdr:col>
      <xdr:colOff>50800</xdr:colOff>
      <xdr:row>58</xdr:row>
      <xdr:rowOff>121941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1111"/>
          <a:ext cx="8890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18100</xdr:rowOff>
    </xdr:from>
    <xdr:to>
      <xdr:col>15</xdr:col>
      <xdr:colOff>101600</xdr:colOff>
      <xdr:row>58</xdr:row>
      <xdr:rowOff>119700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110827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121941</xdr:rowOff>
    </xdr:from>
    <xdr:to>
      <xdr:col>10</xdr:col>
      <xdr:colOff>114300</xdr:colOff>
      <xdr:row>58</xdr:row>
      <xdr:rowOff>131199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604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34356</xdr:rowOff>
    </xdr:from>
    <xdr:to>
      <xdr:col>10</xdr:col>
      <xdr:colOff>165100</xdr:colOff>
      <xdr:row>58</xdr:row>
      <xdr:rowOff>135956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44963</xdr:rowOff>
    </xdr:from>
    <xdr:to>
      <xdr:col>6</xdr:col>
      <xdr:colOff>38100</xdr:colOff>
      <xdr:row>58</xdr:row>
      <xdr:rowOff>146563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163090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6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123863</xdr:rowOff>
    </xdr:from>
    <xdr:to>
      <xdr:col>24</xdr:col>
      <xdr:colOff>114300</xdr:colOff>
      <xdr:row>58</xdr:row>
      <xdr:rowOff>54013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102290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59358</xdr:rowOff>
    </xdr:from>
    <xdr:to>
      <xdr:col>20</xdr:col>
      <xdr:colOff>38100</xdr:colOff>
      <xdr:row>56</xdr:row>
      <xdr:rowOff>160958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3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117661</xdr:rowOff>
    </xdr:from>
    <xdr:to>
      <xdr:col>15</xdr:col>
      <xdr:colOff>101600</xdr:colOff>
      <xdr:row>58</xdr:row>
      <xdr:rowOff>47811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64338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71141</xdr:rowOff>
    </xdr:from>
    <xdr:to>
      <xdr:col>10</xdr:col>
      <xdr:colOff>165100</xdr:colOff>
      <xdr:row>59</xdr:row>
      <xdr:rowOff>1291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163868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80399</xdr:rowOff>
    </xdr:from>
    <xdr:to>
      <xdr:col>6</xdr:col>
      <xdr:colOff>38100</xdr:colOff>
      <xdr:row>59</xdr:row>
      <xdr:rowOff>10549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1676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100837</xdr:rowOff>
    </xdr:from>
    <xdr:to>
      <xdr:col>24</xdr:col>
      <xdr:colOff>63500</xdr:colOff>
      <xdr:row>78</xdr:row>
      <xdr:rowOff>88565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02487"/>
          <a:ext cx="838200" cy="15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88565</xdr:rowOff>
    </xdr:from>
    <xdr:to>
      <xdr:col>19</xdr:col>
      <xdr:colOff>177800</xdr:colOff>
      <xdr:row>78</xdr:row>
      <xdr:rowOff>109100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61665"/>
          <a:ext cx="8890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109100</xdr:rowOff>
    </xdr:from>
    <xdr:to>
      <xdr:col>15</xdr:col>
      <xdr:colOff>50800</xdr:colOff>
      <xdr:row>78</xdr:row>
      <xdr:rowOff>134801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82200"/>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138154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134801</xdr:rowOff>
    </xdr:from>
    <xdr:to>
      <xdr:col>10</xdr:col>
      <xdr:colOff>114300</xdr:colOff>
      <xdr:row>78</xdr:row>
      <xdr:rowOff>146852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507901"/>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2554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50037</xdr:rowOff>
    </xdr:from>
    <xdr:to>
      <xdr:col>24</xdr:col>
      <xdr:colOff>114300</xdr:colOff>
      <xdr:row>77</xdr:row>
      <xdr:rowOff>151637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136414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6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37765</xdr:rowOff>
    </xdr:from>
    <xdr:to>
      <xdr:col>20</xdr:col>
      <xdr:colOff>38100</xdr:colOff>
      <xdr:row>78</xdr:row>
      <xdr:rowOff>139365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130492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0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58300</xdr:rowOff>
    </xdr:from>
    <xdr:to>
      <xdr:col>15</xdr:col>
      <xdr:colOff>101600</xdr:colOff>
      <xdr:row>78</xdr:row>
      <xdr:rowOff>159900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151027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2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84001</xdr:rowOff>
    </xdr:from>
    <xdr:to>
      <xdr:col>10</xdr:col>
      <xdr:colOff>165100</xdr:colOff>
      <xdr:row>79</xdr:row>
      <xdr:rowOff>14151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5278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4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96052</xdr:rowOff>
    </xdr:from>
    <xdr:to>
      <xdr:col>6</xdr:col>
      <xdr:colOff>38100</xdr:colOff>
      <xdr:row>79</xdr:row>
      <xdr:rowOff>26202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17329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6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103901</xdr:rowOff>
    </xdr:from>
    <xdr:to>
      <xdr:col>24</xdr:col>
      <xdr:colOff>63500</xdr:colOff>
      <xdr:row>96</xdr:row>
      <xdr:rowOff>130122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63101"/>
          <a:ext cx="838200" cy="2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130122</xdr:rowOff>
    </xdr:from>
    <xdr:to>
      <xdr:col>19</xdr:col>
      <xdr:colOff>177800</xdr:colOff>
      <xdr:row>96</xdr:row>
      <xdr:rowOff>163401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89322"/>
          <a:ext cx="889000" cy="3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163401</xdr:rowOff>
    </xdr:from>
    <xdr:to>
      <xdr:col>15</xdr:col>
      <xdr:colOff>50800</xdr:colOff>
      <xdr:row>96</xdr:row>
      <xdr:rowOff>167611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22601"/>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10613</xdr:rowOff>
    </xdr:from>
    <xdr:to>
      <xdr:col>15</xdr:col>
      <xdr:colOff>101600</xdr:colOff>
      <xdr:row>97</xdr:row>
      <xdr:rowOff>112213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103340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167611</xdr:rowOff>
    </xdr:from>
    <xdr:to>
      <xdr:col>10</xdr:col>
      <xdr:colOff>114300</xdr:colOff>
      <xdr:row>97</xdr:row>
      <xdr:rowOff>4575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26811"/>
          <a:ext cx="8890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14990</xdr:rowOff>
    </xdr:from>
    <xdr:to>
      <xdr:col>10</xdr:col>
      <xdr:colOff>165100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21788</xdr:rowOff>
    </xdr:from>
    <xdr:to>
      <xdr:col>6</xdr:col>
      <xdr:colOff>38100</xdr:colOff>
      <xdr:row>97</xdr:row>
      <xdr:rowOff>123388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114515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53101</xdr:rowOff>
    </xdr:from>
    <xdr:to>
      <xdr:col>24</xdr:col>
      <xdr:colOff>114300</xdr:colOff>
      <xdr:row>96</xdr:row>
      <xdr:rowOff>154701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31528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9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79322</xdr:rowOff>
    </xdr:from>
    <xdr:to>
      <xdr:col>20</xdr:col>
      <xdr:colOff>38100</xdr:colOff>
      <xdr:row>97</xdr:row>
      <xdr:rowOff>9472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25999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1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112601</xdr:rowOff>
    </xdr:from>
    <xdr:to>
      <xdr:col>15</xdr:col>
      <xdr:colOff>101600</xdr:colOff>
      <xdr:row>97</xdr:row>
      <xdr:rowOff>42751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59278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4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116811</xdr:rowOff>
    </xdr:from>
    <xdr:to>
      <xdr:col>10</xdr:col>
      <xdr:colOff>165100</xdr:colOff>
      <xdr:row>97</xdr:row>
      <xdr:rowOff>46961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63488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125225</xdr:rowOff>
    </xdr:from>
    <xdr:to>
      <xdr:col>6</xdr:col>
      <xdr:colOff>38100</xdr:colOff>
      <xdr:row>97</xdr:row>
      <xdr:rowOff>55375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71902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5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34727</xdr:rowOff>
    </xdr:from>
    <xdr:to>
      <xdr:col>55</xdr:col>
      <xdr:colOff>0</xdr:colOff>
      <xdr:row>38</xdr:row>
      <xdr:rowOff>108245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49827"/>
          <a:ext cx="8382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43322</xdr:rowOff>
    </xdr:from>
    <xdr:to>
      <xdr:col>50</xdr:col>
      <xdr:colOff>114300</xdr:colOff>
      <xdr:row>38</xdr:row>
      <xdr:rowOff>108245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58422"/>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43322</xdr:rowOff>
    </xdr:from>
    <xdr:to>
      <xdr:col>45</xdr:col>
      <xdr:colOff>177800</xdr:colOff>
      <xdr:row>38</xdr:row>
      <xdr:rowOff>45608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584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35408</xdr:rowOff>
    </xdr:from>
    <xdr:to>
      <xdr:col>46</xdr:col>
      <xdr:colOff>38100</xdr:colOff>
      <xdr:row>38</xdr:row>
      <xdr:rowOff>137008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128135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45608</xdr:rowOff>
    </xdr:from>
    <xdr:to>
      <xdr:col>41</xdr:col>
      <xdr:colOff>50800</xdr:colOff>
      <xdr:row>38</xdr:row>
      <xdr:rowOff>49266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6070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27818</xdr:rowOff>
    </xdr:from>
    <xdr:to>
      <xdr:col>41</xdr:col>
      <xdr:colOff>101600</xdr:colOff>
      <xdr:row>38</xdr:row>
      <xdr:rowOff>129418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120545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35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124020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155377</xdr:rowOff>
    </xdr:from>
    <xdr:to>
      <xdr:col>55</xdr:col>
      <xdr:colOff>50800</xdr:colOff>
      <xdr:row>38</xdr:row>
      <xdr:rowOff>85527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114754</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8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57445</xdr:rowOff>
    </xdr:from>
    <xdr:to>
      <xdr:col>50</xdr:col>
      <xdr:colOff>165100</xdr:colOff>
      <xdr:row>38</xdr:row>
      <xdr:rowOff>159045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150172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6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163972</xdr:rowOff>
    </xdr:from>
    <xdr:to>
      <xdr:col>46</xdr:col>
      <xdr:colOff>38100</xdr:colOff>
      <xdr:row>38</xdr:row>
      <xdr:rowOff>94122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110649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28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166258</xdr:rowOff>
    </xdr:from>
    <xdr:to>
      <xdr:col>41</xdr:col>
      <xdr:colOff>101600</xdr:colOff>
      <xdr:row>38</xdr:row>
      <xdr:rowOff>96408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112935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28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169916</xdr:rowOff>
    </xdr:from>
    <xdr:to>
      <xdr:col>36</xdr:col>
      <xdr:colOff>165100</xdr:colOff>
      <xdr:row>38</xdr:row>
      <xdr:rowOff>100066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116593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28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65483</xdr:rowOff>
    </xdr:from>
    <xdr:to>
      <xdr:col>55</xdr:col>
      <xdr:colOff>0</xdr:colOff>
      <xdr:row>58</xdr:row>
      <xdr:rowOff>65588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09583"/>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65588</xdr:rowOff>
    </xdr:from>
    <xdr:to>
      <xdr:col>50</xdr:col>
      <xdr:colOff>114300</xdr:colOff>
      <xdr:row>58</xdr:row>
      <xdr:rowOff>69099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09688"/>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69099</xdr:rowOff>
    </xdr:from>
    <xdr:to>
      <xdr:col>45</xdr:col>
      <xdr:colOff>177800</xdr:colOff>
      <xdr:row>58</xdr:row>
      <xdr:rowOff>79025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13199"/>
          <a:ext cx="889000" cy="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128270</xdr:rowOff>
    </xdr:from>
    <xdr:to>
      <xdr:col>46</xdr:col>
      <xdr:colOff>38100</xdr:colOff>
      <xdr:row>58</xdr:row>
      <xdr:rowOff>58420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74947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79025</xdr:rowOff>
    </xdr:from>
    <xdr:to>
      <xdr:col>41</xdr:col>
      <xdr:colOff>50800</xdr:colOff>
      <xdr:row>58</xdr:row>
      <xdr:rowOff>80790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23125"/>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129586</xdr:rowOff>
    </xdr:from>
    <xdr:to>
      <xdr:col>41</xdr:col>
      <xdr:colOff>101600</xdr:colOff>
      <xdr:row>58</xdr:row>
      <xdr:rowOff>59736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0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76263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120543</xdr:rowOff>
    </xdr:from>
    <xdr:to>
      <xdr:col>36</xdr:col>
      <xdr:colOff>165100</xdr:colOff>
      <xdr:row>58</xdr:row>
      <xdr:rowOff>50693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67220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14683</xdr:rowOff>
    </xdr:from>
    <xdr:to>
      <xdr:col>55</xdr:col>
      <xdr:colOff>50800</xdr:colOff>
      <xdr:row>58</xdr:row>
      <xdr:rowOff>116283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101060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7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14788</xdr:rowOff>
    </xdr:from>
    <xdr:to>
      <xdr:col>50</xdr:col>
      <xdr:colOff>165100</xdr:colOff>
      <xdr:row>58</xdr:row>
      <xdr:rowOff>116388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107515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18299</xdr:rowOff>
    </xdr:from>
    <xdr:to>
      <xdr:col>46</xdr:col>
      <xdr:colOff>38100</xdr:colOff>
      <xdr:row>58</xdr:row>
      <xdr:rowOff>119899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111026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5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28225</xdr:rowOff>
    </xdr:from>
    <xdr:to>
      <xdr:col>41</xdr:col>
      <xdr:colOff>101600</xdr:colOff>
      <xdr:row>58</xdr:row>
      <xdr:rowOff>129825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120952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6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29990</xdr:rowOff>
    </xdr:from>
    <xdr:to>
      <xdr:col>36</xdr:col>
      <xdr:colOff>165100</xdr:colOff>
      <xdr:row>58</xdr:row>
      <xdr:rowOff>131590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7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122717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6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109009</xdr:rowOff>
    </xdr:from>
    <xdr:to>
      <xdr:col>55</xdr:col>
      <xdr:colOff>0</xdr:colOff>
      <xdr:row>78</xdr:row>
      <xdr:rowOff>133076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482109"/>
          <a:ext cx="8382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133076</xdr:rowOff>
    </xdr:from>
    <xdr:to>
      <xdr:col>50</xdr:col>
      <xdr:colOff>114300</xdr:colOff>
      <xdr:row>78</xdr:row>
      <xdr:rowOff>133533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50617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133533</xdr:rowOff>
    </xdr:from>
    <xdr:to>
      <xdr:col>45</xdr:col>
      <xdr:colOff>177800</xdr:colOff>
      <xdr:row>78</xdr:row>
      <xdr:rowOff>133812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50663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3074</xdr:rowOff>
    </xdr:from>
    <xdr:to>
      <xdr:col>46</xdr:col>
      <xdr:colOff>38100</xdr:colOff>
      <xdr:row>78</xdr:row>
      <xdr:rowOff>104674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121201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118769</xdr:rowOff>
    </xdr:from>
    <xdr:to>
      <xdr:col>41</xdr:col>
      <xdr:colOff>50800</xdr:colOff>
      <xdr:row>78</xdr:row>
      <xdr:rowOff>133812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91869"/>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18569</xdr:rowOff>
    </xdr:from>
    <xdr:to>
      <xdr:col>41</xdr:col>
      <xdr:colOff>101600</xdr:colOff>
      <xdr:row>78</xdr:row>
      <xdr:rowOff>120169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136696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15185</xdr:rowOff>
    </xdr:from>
    <xdr:to>
      <xdr:col>36</xdr:col>
      <xdr:colOff>165100</xdr:colOff>
      <xdr:row>78</xdr:row>
      <xdr:rowOff>116785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8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133312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58209</xdr:rowOff>
    </xdr:from>
    <xdr:to>
      <xdr:col>55</xdr:col>
      <xdr:colOff>50800</xdr:colOff>
      <xdr:row>78</xdr:row>
      <xdr:rowOff>159809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144586</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4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82276</xdr:rowOff>
    </xdr:from>
    <xdr:to>
      <xdr:col>50</xdr:col>
      <xdr:colOff>165100</xdr:colOff>
      <xdr:row>79</xdr:row>
      <xdr:rowOff>12426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45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3553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54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82733</xdr:rowOff>
    </xdr:from>
    <xdr:to>
      <xdr:col>46</xdr:col>
      <xdr:colOff>38100</xdr:colOff>
      <xdr:row>79</xdr:row>
      <xdr:rowOff>12883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4010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4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83012</xdr:rowOff>
    </xdr:from>
    <xdr:to>
      <xdr:col>41</xdr:col>
      <xdr:colOff>101600</xdr:colOff>
      <xdr:row>79</xdr:row>
      <xdr:rowOff>13162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4289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4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67969</xdr:rowOff>
    </xdr:from>
    <xdr:to>
      <xdr:col>36</xdr:col>
      <xdr:colOff>165100</xdr:colOff>
      <xdr:row>78</xdr:row>
      <xdr:rowOff>169569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160696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3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136536</xdr:rowOff>
    </xdr:from>
    <xdr:to>
      <xdr:col>55</xdr:col>
      <xdr:colOff>0</xdr:colOff>
      <xdr:row>97</xdr:row>
      <xdr:rowOff>142081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67186"/>
          <a:ext cx="838200" cy="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142081</xdr:rowOff>
    </xdr:from>
    <xdr:to>
      <xdr:col>50</xdr:col>
      <xdr:colOff>114300</xdr:colOff>
      <xdr:row>97</xdr:row>
      <xdr:rowOff>144295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72731"/>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144295</xdr:rowOff>
    </xdr:from>
    <xdr:to>
      <xdr:col>45</xdr:col>
      <xdr:colOff>177800</xdr:colOff>
      <xdr:row>97</xdr:row>
      <xdr:rowOff>163013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74945"/>
          <a:ext cx="889000" cy="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170903</xdr:rowOff>
    </xdr:from>
    <xdr:to>
      <xdr:col>46</xdr:col>
      <xdr:colOff>38100</xdr:colOff>
      <xdr:row>97</xdr:row>
      <xdr:rowOff>101053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117580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4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120100</xdr:rowOff>
    </xdr:from>
    <xdr:to>
      <xdr:col>41</xdr:col>
      <xdr:colOff>50800</xdr:colOff>
      <xdr:row>97</xdr:row>
      <xdr:rowOff>163013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50750"/>
          <a:ext cx="889000" cy="4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161128</xdr:rowOff>
    </xdr:from>
    <xdr:to>
      <xdr:col>41</xdr:col>
      <xdr:colOff>101600</xdr:colOff>
      <xdr:row>97</xdr:row>
      <xdr:rowOff>91278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107805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xdr:rowOff>
    </xdr:from>
    <xdr:to>
      <xdr:col>36</xdr:col>
      <xdr:colOff>165100</xdr:colOff>
      <xdr:row>97</xdr:row>
      <xdr:rowOff>102791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119318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85736</xdr:rowOff>
    </xdr:from>
    <xdr:to>
      <xdr:col>55</xdr:col>
      <xdr:colOff>50800</xdr:colOff>
      <xdr:row>98</xdr:row>
      <xdr:rowOff>15886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3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91281</xdr:rowOff>
    </xdr:from>
    <xdr:to>
      <xdr:col>50</xdr:col>
      <xdr:colOff>165100</xdr:colOff>
      <xdr:row>98</xdr:row>
      <xdr:rowOff>21431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12558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93495</xdr:rowOff>
    </xdr:from>
    <xdr:to>
      <xdr:col>46</xdr:col>
      <xdr:colOff>38100</xdr:colOff>
      <xdr:row>98</xdr:row>
      <xdr:rowOff>23645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14772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112213</xdr:rowOff>
    </xdr:from>
    <xdr:to>
      <xdr:col>41</xdr:col>
      <xdr:colOff>101600</xdr:colOff>
      <xdr:row>98</xdr:row>
      <xdr:rowOff>42363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33490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69300</xdr:rowOff>
    </xdr:from>
    <xdr:to>
      <xdr:col>36</xdr:col>
      <xdr:colOff>165100</xdr:colOff>
      <xdr:row>97</xdr:row>
      <xdr:rowOff>170900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162027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85027</xdr:rowOff>
    </xdr:from>
    <xdr:to>
      <xdr:col>85</xdr:col>
      <xdr:colOff>127000</xdr:colOff>
      <xdr:row>37</xdr:row>
      <xdr:rowOff>108220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085777"/>
          <a:ext cx="838200" cy="36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85027</xdr:rowOff>
    </xdr:from>
    <xdr:to>
      <xdr:col>81</xdr:col>
      <xdr:colOff>50800</xdr:colOff>
      <xdr:row>37</xdr:row>
      <xdr:rowOff>15208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85777"/>
          <a:ext cx="889000" cy="27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15208</xdr:rowOff>
    </xdr:from>
    <xdr:to>
      <xdr:col>76</xdr:col>
      <xdr:colOff>114300</xdr:colOff>
      <xdr:row>37</xdr:row>
      <xdr:rowOff>46850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358858"/>
          <a:ext cx="889000" cy="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166271</xdr:rowOff>
    </xdr:from>
    <xdr:to>
      <xdr:col>76</xdr:col>
      <xdr:colOff>165100</xdr:colOff>
      <xdr:row>38</xdr:row>
      <xdr:rowOff>96421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87548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60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46850</xdr:rowOff>
    </xdr:from>
    <xdr:to>
      <xdr:col>71</xdr:col>
      <xdr:colOff>177800</xdr:colOff>
      <xdr:row>38</xdr:row>
      <xdr:rowOff>19333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90500"/>
          <a:ext cx="889000" cy="1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160861</xdr:rowOff>
    </xdr:from>
    <xdr:to>
      <xdr:col>72</xdr:col>
      <xdr:colOff>38100</xdr:colOff>
      <xdr:row>38</xdr:row>
      <xdr:rowOff>91011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0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82138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17700</xdr:rowOff>
    </xdr:from>
    <xdr:to>
      <xdr:col>67</xdr:col>
      <xdr:colOff>101600</xdr:colOff>
      <xdr:row>38</xdr:row>
      <xdr:rowOff>119300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3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110427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62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57420</xdr:rowOff>
    </xdr:from>
    <xdr:to>
      <xdr:col>85</xdr:col>
      <xdr:colOff>177800</xdr:colOff>
      <xdr:row>37</xdr:row>
      <xdr:rowOff>159020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0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80297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5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34227</xdr:rowOff>
    </xdr:from>
    <xdr:to>
      <xdr:col>81</xdr:col>
      <xdr:colOff>101600</xdr:colOff>
      <xdr:row>35</xdr:row>
      <xdr:rowOff>135827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152354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81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135858</xdr:rowOff>
    </xdr:from>
    <xdr:to>
      <xdr:col>76</xdr:col>
      <xdr:colOff>165100</xdr:colOff>
      <xdr:row>37</xdr:row>
      <xdr:rowOff>66008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82535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8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167500</xdr:rowOff>
    </xdr:from>
    <xdr:to>
      <xdr:col>72</xdr:col>
      <xdr:colOff>38100</xdr:colOff>
      <xdr:row>37</xdr:row>
      <xdr:rowOff>97650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114177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1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139983</xdr:rowOff>
    </xdr:from>
    <xdr:to>
      <xdr:col>67</xdr:col>
      <xdr:colOff>101600</xdr:colOff>
      <xdr:row>38</xdr:row>
      <xdr:rowOff>70132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83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86660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5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166560</xdr:rowOff>
    </xdr:from>
    <xdr:to>
      <xdr:col>85</xdr:col>
      <xdr:colOff>127000</xdr:colOff>
      <xdr:row>57</xdr:row>
      <xdr:rowOff>32510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67760"/>
          <a:ext cx="838200" cy="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166560</xdr:rowOff>
    </xdr:from>
    <xdr:to>
      <xdr:col>81</xdr:col>
      <xdr:colOff>50800</xdr:colOff>
      <xdr:row>57</xdr:row>
      <xdr:rowOff>59065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67760"/>
          <a:ext cx="889000" cy="6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59065</xdr:rowOff>
    </xdr:from>
    <xdr:to>
      <xdr:col>76</xdr:col>
      <xdr:colOff>114300</xdr:colOff>
      <xdr:row>57</xdr:row>
      <xdr:rowOff>91717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31715"/>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124378</xdr:rowOff>
    </xdr:from>
    <xdr:to>
      <xdr:col>76</xdr:col>
      <xdr:colOff>165100</xdr:colOff>
      <xdr:row>56</xdr:row>
      <xdr:rowOff>54528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55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71055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3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91717</xdr:rowOff>
    </xdr:from>
    <xdr:to>
      <xdr:col>71</xdr:col>
      <xdr:colOff>177800</xdr:colOff>
      <xdr:row>57</xdr:row>
      <xdr:rowOff>98849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64367"/>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24526</xdr:rowOff>
    </xdr:from>
    <xdr:to>
      <xdr:col>72</xdr:col>
      <xdr:colOff>38100</xdr:colOff>
      <xdr:row>56</xdr:row>
      <xdr:rowOff>126126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2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0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36833</xdr:rowOff>
    </xdr:from>
    <xdr:to>
      <xdr:col>67</xdr:col>
      <xdr:colOff>101600</xdr:colOff>
      <xdr:row>56</xdr:row>
      <xdr:rowOff>138433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154960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41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153160</xdr:rowOff>
    </xdr:from>
    <xdr:to>
      <xdr:col>85</xdr:col>
      <xdr:colOff>177800</xdr:colOff>
      <xdr:row>57</xdr:row>
      <xdr:rowOff>83310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68087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115760</xdr:rowOff>
    </xdr:from>
    <xdr:to>
      <xdr:col>81</xdr:col>
      <xdr:colOff>101600</xdr:colOff>
      <xdr:row>57</xdr:row>
      <xdr:rowOff>45910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37037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8265</xdr:rowOff>
    </xdr:from>
    <xdr:to>
      <xdr:col>76</xdr:col>
      <xdr:colOff>165100</xdr:colOff>
      <xdr:row>57</xdr:row>
      <xdr:rowOff>109865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100992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40917</xdr:rowOff>
    </xdr:from>
    <xdr:to>
      <xdr:col>72</xdr:col>
      <xdr:colOff>38100</xdr:colOff>
      <xdr:row>57</xdr:row>
      <xdr:rowOff>142517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1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133644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48049</xdr:rowOff>
    </xdr:from>
    <xdr:to>
      <xdr:col>67</xdr:col>
      <xdr:colOff>101600</xdr:colOff>
      <xdr:row>57</xdr:row>
      <xdr:rowOff>149649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140776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1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92298</xdr:rowOff>
    </xdr:from>
    <xdr:to>
      <xdr:col>85</xdr:col>
      <xdr:colOff>127000</xdr:colOff>
      <xdr:row>78</xdr:row>
      <xdr:rowOff>138689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65398"/>
          <a:ext cx="838200" cy="4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101236</xdr:rowOff>
    </xdr:from>
    <xdr:to>
      <xdr:col>81</xdr:col>
      <xdr:colOff>50800</xdr:colOff>
      <xdr:row>78</xdr:row>
      <xdr:rowOff>92298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02886"/>
          <a:ext cx="889000" cy="16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101236</xdr:rowOff>
    </xdr:from>
    <xdr:to>
      <xdr:col>76</xdr:col>
      <xdr:colOff>114300</xdr:colOff>
      <xdr:row>78</xdr:row>
      <xdr:rowOff>17929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02886"/>
          <a:ext cx="889000" cy="8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59018</xdr:rowOff>
    </xdr:from>
    <xdr:to>
      <xdr:col>76</xdr:col>
      <xdr:colOff>165100</xdr:colOff>
      <xdr:row>78</xdr:row>
      <xdr:rowOff>160618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151745</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5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17929</xdr:rowOff>
    </xdr:from>
    <xdr:to>
      <xdr:col>71</xdr:col>
      <xdr:colOff>177800</xdr:colOff>
      <xdr:row>78</xdr:row>
      <xdr:rowOff>129975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91029"/>
          <a:ext cx="889000" cy="11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67449</xdr:rowOff>
    </xdr:from>
    <xdr:to>
      <xdr:col>72</xdr:col>
      <xdr:colOff>38100</xdr:colOff>
      <xdr:row>78</xdr:row>
      <xdr:rowOff>169049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160176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53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81859</xdr:rowOff>
    </xdr:from>
    <xdr:to>
      <xdr:col>67</xdr:col>
      <xdr:colOff>101600</xdr:colOff>
      <xdr:row>79</xdr:row>
      <xdr:rowOff>12009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5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3136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54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87889</xdr:rowOff>
    </xdr:from>
    <xdr:to>
      <xdr:col>85</xdr:col>
      <xdr:colOff>177800</xdr:colOff>
      <xdr:row>79</xdr:row>
      <xdr:rowOff>18039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41498</xdr:rowOff>
    </xdr:from>
    <xdr:to>
      <xdr:col>81</xdr:col>
      <xdr:colOff>101600</xdr:colOff>
      <xdr:row>78</xdr:row>
      <xdr:rowOff>143098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134225</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5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50436</xdr:rowOff>
    </xdr:from>
    <xdr:to>
      <xdr:col>76</xdr:col>
      <xdr:colOff>165100</xdr:colOff>
      <xdr:row>77</xdr:row>
      <xdr:rowOff>152036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168563</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02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138579</xdr:rowOff>
    </xdr:from>
    <xdr:to>
      <xdr:col>72</xdr:col>
      <xdr:colOff>38100</xdr:colOff>
      <xdr:row>78</xdr:row>
      <xdr:rowOff>68729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85256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11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79175</xdr:rowOff>
    </xdr:from>
    <xdr:to>
      <xdr:col>67</xdr:col>
      <xdr:colOff>101600</xdr:colOff>
      <xdr:row>79</xdr:row>
      <xdr:rowOff>9325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25852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2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40717</xdr:rowOff>
    </xdr:from>
    <xdr:to>
      <xdr:col>85</xdr:col>
      <xdr:colOff>127000</xdr:colOff>
      <xdr:row>97</xdr:row>
      <xdr:rowOff>61120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71367"/>
          <a:ext cx="8382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61120</xdr:rowOff>
    </xdr:from>
    <xdr:to>
      <xdr:col>81</xdr:col>
      <xdr:colOff>50800</xdr:colOff>
      <xdr:row>97</xdr:row>
      <xdr:rowOff>73658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91770"/>
          <a:ext cx="889000" cy="1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73658</xdr:rowOff>
    </xdr:from>
    <xdr:to>
      <xdr:col>76</xdr:col>
      <xdr:colOff>114300</xdr:colOff>
      <xdr:row>97</xdr:row>
      <xdr:rowOff>85362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04308"/>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13210</xdr:rowOff>
    </xdr:from>
    <xdr:to>
      <xdr:col>76</xdr:col>
      <xdr:colOff>165100</xdr:colOff>
      <xdr:row>97</xdr:row>
      <xdr:rowOff>114810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4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131337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4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85362</xdr:rowOff>
    </xdr:from>
    <xdr:to>
      <xdr:col>71</xdr:col>
      <xdr:colOff>177800</xdr:colOff>
      <xdr:row>97</xdr:row>
      <xdr:rowOff>103558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16012"/>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20979</xdr:rowOff>
    </xdr:from>
    <xdr:to>
      <xdr:col>72</xdr:col>
      <xdr:colOff>38100</xdr:colOff>
      <xdr:row>97</xdr:row>
      <xdr:rowOff>122579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5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139106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42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21865</xdr:rowOff>
    </xdr:from>
    <xdr:to>
      <xdr:col>67</xdr:col>
      <xdr:colOff>101600</xdr:colOff>
      <xdr:row>97</xdr:row>
      <xdr:rowOff>123465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139992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4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161367</xdr:rowOff>
    </xdr:from>
    <xdr:to>
      <xdr:col>85</xdr:col>
      <xdr:colOff>177800</xdr:colOff>
      <xdr:row>97</xdr:row>
      <xdr:rowOff>91517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139794</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10320</xdr:rowOff>
    </xdr:from>
    <xdr:to>
      <xdr:col>81</xdr:col>
      <xdr:colOff>101600</xdr:colOff>
      <xdr:row>97</xdr:row>
      <xdr:rowOff>111920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103047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22858</xdr:rowOff>
    </xdr:from>
    <xdr:to>
      <xdr:col>76</xdr:col>
      <xdr:colOff>165100</xdr:colOff>
      <xdr:row>97</xdr:row>
      <xdr:rowOff>124458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115585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4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34562</xdr:rowOff>
    </xdr:from>
    <xdr:to>
      <xdr:col>72</xdr:col>
      <xdr:colOff>38100</xdr:colOff>
      <xdr:row>97</xdr:row>
      <xdr:rowOff>136162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127289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52758</xdr:rowOff>
    </xdr:from>
    <xdr:to>
      <xdr:col>67</xdr:col>
      <xdr:colOff>101600</xdr:colOff>
      <xdr:row>97</xdr:row>
      <xdr:rowOff>154358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145485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7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116484</xdr:rowOff>
    </xdr:from>
    <xdr:to>
      <xdr:col>107</xdr:col>
      <xdr:colOff>101600</xdr:colOff>
      <xdr:row>39</xdr:row>
      <xdr:rowOff>46634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63161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157252</xdr:rowOff>
    </xdr:from>
    <xdr:to>
      <xdr:col>102</xdr:col>
      <xdr:colOff>165100</xdr:colOff>
      <xdr:row>39</xdr:row>
      <xdr:rowOff>87402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103928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154660</xdr:rowOff>
    </xdr:from>
    <xdr:to>
      <xdr:col>98</xdr:col>
      <xdr:colOff>38100</xdr:colOff>
      <xdr:row>39</xdr:row>
      <xdr:rowOff>84810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6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101338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44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類似団体内平均値に比べ、費用が嵩んでいる議会費については、庁舎移転に伴い議場の整備を行ったことから、前年度から金額が大きく増加した。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その他費用については、概ね類似団体内平均値を下回っているものの、民生費及び公債費は平成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年度から、衛生費及び農林水産業費は平成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増加が続いている。また、全体的な傾向としては、経常的な費用が増加傾向にある。今後、経常的費用を抑制する必要はあるが、抑制することのみに注力するのではなく、充実すべき事業には投資を行いつつ、バランスある財政運営を目指していくことを主眼に置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本年度の実質単年度収支においては、財政調整基金の積み立てが取り崩しを上回ったため、前年度までの赤字を解消し、平成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年度以来の黒字となった。しかしながら、今後も公共施設再編整備事業による支出が予定されていることを踏まえると、予断を許さない状況である。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水道事業会計を含む８会計において、黒字基調で推移している。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ただ、水道事業会計については料金収入の増加が見込まれない中で、高料金対策及び過年度債の元金償還に係る経費が、高い数値で恒常的に生じている。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一般会計においても、引き続き公共施設再編整備事業が予定されていることから、今後も健全な財政運営に努める必要がある。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78</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79</v>
      </c>
      <c r="C2" s="179"/>
      <c r="D2" s="180"/>
    </row>
    <row r="3" spans="1:119" ht="18.75" customHeight="1" thickBot="1" x14ac:dyDescent="0.2">
      <c r="A3" s="178"/>
      <c r="B3" s="626" t="s">
        <v>80</v>
      </c>
      <c r="C3" s="627"/>
      <c r="D3" s="627"/>
      <c r="E3" s="628"/>
      <c r="F3" s="628"/>
      <c r="G3" s="628"/>
      <c r="H3" s="628"/>
      <c r="I3" s="628"/>
      <c r="J3" s="628"/>
      <c r="K3" s="628"/>
      <c r="L3" s="628" t="s">
        <v>81</v>
      </c>
      <c r="M3" s="628"/>
      <c r="N3" s="628"/>
      <c r="O3" s="628"/>
      <c r="P3" s="628"/>
      <c r="Q3" s="628"/>
      <c r="R3" s="631"/>
      <c r="S3" s="631"/>
      <c r="T3" s="631"/>
      <c r="U3" s="631"/>
      <c r="V3" s="632"/>
      <c r="W3" s="522" t="s">
        <v>82</v>
      </c>
      <c r="X3" s="523"/>
      <c r="Y3" s="523"/>
      <c r="Z3" s="523"/>
      <c r="AA3" s="523"/>
      <c r="AB3" s="627"/>
      <c r="AC3" s="631" t="s">
        <v>83</v>
      </c>
      <c r="AD3" s="523"/>
      <c r="AE3" s="523"/>
      <c r="AF3" s="523"/>
      <c r="AG3" s="523"/>
      <c r="AH3" s="523"/>
      <c r="AI3" s="523"/>
      <c r="AJ3" s="523"/>
      <c r="AK3" s="523"/>
      <c r="AL3" s="593"/>
      <c r="AM3" s="522" t="s">
        <v>84</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85</v>
      </c>
      <c r="BO3" s="523"/>
      <c r="BP3" s="523"/>
      <c r="BQ3" s="523"/>
      <c r="BR3" s="523"/>
      <c r="BS3" s="523"/>
      <c r="BT3" s="523"/>
      <c r="BU3" s="593"/>
      <c r="BV3" s="522" t="s">
        <v>86</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87</v>
      </c>
      <c r="CU3" s="523"/>
      <c r="CV3" s="523"/>
      <c r="CW3" s="523"/>
      <c r="CX3" s="523"/>
      <c r="CY3" s="523"/>
      <c r="CZ3" s="523"/>
      <c r="DA3" s="593"/>
      <c r="DB3" s="522" t="s">
        <v>88</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89</v>
      </c>
      <c r="AZ4" s="480"/>
      <c r="BA4" s="480"/>
      <c r="BB4" s="480"/>
      <c r="BC4" s="480"/>
      <c r="BD4" s="480"/>
      <c r="BE4" s="480"/>
      <c r="BF4" s="480"/>
      <c r="BG4" s="480"/>
      <c r="BH4" s="480"/>
      <c r="BI4" s="480"/>
      <c r="BJ4" s="480"/>
      <c r="BK4" s="480"/>
      <c r="BL4" s="480"/>
      <c r="BM4" s="481"/>
      <c r="BN4" s="482">
        <v>6246187</v>
      </c>
      <c r="BO4" s="483"/>
      <c r="BP4" s="483"/>
      <c r="BQ4" s="483"/>
      <c r="BR4" s="483"/>
      <c r="BS4" s="483"/>
      <c r="BT4" s="483"/>
      <c r="BU4" s="484"/>
      <c r="BV4" s="482">
        <v>7860490</v>
      </c>
      <c r="BW4" s="483"/>
      <c r="BX4" s="483"/>
      <c r="BY4" s="483"/>
      <c r="BZ4" s="483"/>
      <c r="CA4" s="483"/>
      <c r="CB4" s="483"/>
      <c r="CC4" s="484"/>
      <c r="CD4" s="619" t="s">
        <v>90</v>
      </c>
      <c r="CE4" s="620"/>
      <c r="CF4" s="620"/>
      <c r="CG4" s="620"/>
      <c r="CH4" s="620"/>
      <c r="CI4" s="620"/>
      <c r="CJ4" s="620"/>
      <c r="CK4" s="620"/>
      <c r="CL4" s="620"/>
      <c r="CM4" s="620"/>
      <c r="CN4" s="620"/>
      <c r="CO4" s="620"/>
      <c r="CP4" s="620"/>
      <c r="CQ4" s="620"/>
      <c r="CR4" s="620"/>
      <c r="CS4" s="621"/>
      <c r="CT4" s="622">
        <v>8.4</v>
      </c>
      <c r="CU4" s="623"/>
      <c r="CV4" s="623"/>
      <c r="CW4" s="623"/>
      <c r="CX4" s="623"/>
      <c r="CY4" s="623"/>
      <c r="CZ4" s="623"/>
      <c r="DA4" s="624"/>
      <c r="DB4" s="622">
        <v>4.9000000000000004</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91</v>
      </c>
      <c r="AN5" s="410"/>
      <c r="AO5" s="410"/>
      <c r="AP5" s="410"/>
      <c r="AQ5" s="410"/>
      <c r="AR5" s="410"/>
      <c r="AS5" s="410"/>
      <c r="AT5" s="411"/>
      <c r="AU5" s="511" t="s">
        <v>92</v>
      </c>
      <c r="AV5" s="512"/>
      <c r="AW5" s="512"/>
      <c r="AX5" s="512"/>
      <c r="AY5" s="467" t="s">
        <v>93</v>
      </c>
      <c r="AZ5" s="468"/>
      <c r="BA5" s="468"/>
      <c r="BB5" s="468"/>
      <c r="BC5" s="468"/>
      <c r="BD5" s="468"/>
      <c r="BE5" s="468"/>
      <c r="BF5" s="468"/>
      <c r="BG5" s="468"/>
      <c r="BH5" s="468"/>
      <c r="BI5" s="468"/>
      <c r="BJ5" s="468"/>
      <c r="BK5" s="468"/>
      <c r="BL5" s="468"/>
      <c r="BM5" s="469"/>
      <c r="BN5" s="453">
        <v>5865440</v>
      </c>
      <c r="BO5" s="454"/>
      <c r="BP5" s="454"/>
      <c r="BQ5" s="454"/>
      <c r="BR5" s="454"/>
      <c r="BS5" s="454"/>
      <c r="BT5" s="454"/>
      <c r="BU5" s="455"/>
      <c r="BV5" s="453">
        <v>7495352</v>
      </c>
      <c r="BW5" s="454"/>
      <c r="BX5" s="454"/>
      <c r="BY5" s="454"/>
      <c r="BZ5" s="454"/>
      <c r="CA5" s="454"/>
      <c r="CB5" s="454"/>
      <c r="CC5" s="455"/>
      <c r="CD5" s="493" t="s">
        <v>94</v>
      </c>
      <c r="CE5" s="413"/>
      <c r="CF5" s="413"/>
      <c r="CG5" s="413"/>
      <c r="CH5" s="413"/>
      <c r="CI5" s="413"/>
      <c r="CJ5" s="413"/>
      <c r="CK5" s="413"/>
      <c r="CL5" s="413"/>
      <c r="CM5" s="413"/>
      <c r="CN5" s="413"/>
      <c r="CO5" s="413"/>
      <c r="CP5" s="413"/>
      <c r="CQ5" s="413"/>
      <c r="CR5" s="413"/>
      <c r="CS5" s="494"/>
      <c r="CT5" s="450">
        <v>92.3</v>
      </c>
      <c r="CU5" s="451"/>
      <c r="CV5" s="451"/>
      <c r="CW5" s="451"/>
      <c r="CX5" s="451"/>
      <c r="CY5" s="451"/>
      <c r="CZ5" s="451"/>
      <c r="DA5" s="452"/>
      <c r="DB5" s="450">
        <v>96.9</v>
      </c>
      <c r="DC5" s="451"/>
      <c r="DD5" s="451"/>
      <c r="DE5" s="451"/>
      <c r="DF5" s="451"/>
      <c r="DG5" s="451"/>
      <c r="DH5" s="451"/>
      <c r="DI5" s="452"/>
    </row>
    <row r="6" spans="1:119" ht="18.75" customHeight="1" x14ac:dyDescent="0.15">
      <c r="A6" s="178"/>
      <c r="B6" s="599" t="s">
        <v>95</v>
      </c>
      <c r="C6" s="440"/>
      <c r="D6" s="440"/>
      <c r="E6" s="600"/>
      <c r="F6" s="600"/>
      <c r="G6" s="600"/>
      <c r="H6" s="600"/>
      <c r="I6" s="600"/>
      <c r="J6" s="600"/>
      <c r="K6" s="600"/>
      <c r="L6" s="600" t="s">
        <v>96</v>
      </c>
      <c r="M6" s="600"/>
      <c r="N6" s="600"/>
      <c r="O6" s="600"/>
      <c r="P6" s="600"/>
      <c r="Q6" s="600"/>
      <c r="R6" s="438"/>
      <c r="S6" s="438"/>
      <c r="T6" s="438"/>
      <c r="U6" s="438"/>
      <c r="V6" s="606"/>
      <c r="W6" s="543" t="s">
        <v>97</v>
      </c>
      <c r="X6" s="439"/>
      <c r="Y6" s="439"/>
      <c r="Z6" s="439"/>
      <c r="AA6" s="439"/>
      <c r="AB6" s="440"/>
      <c r="AC6" s="611" t="s">
        <v>98</v>
      </c>
      <c r="AD6" s="612"/>
      <c r="AE6" s="612"/>
      <c r="AF6" s="612"/>
      <c r="AG6" s="612"/>
      <c r="AH6" s="612"/>
      <c r="AI6" s="612"/>
      <c r="AJ6" s="612"/>
      <c r="AK6" s="612"/>
      <c r="AL6" s="613"/>
      <c r="AM6" s="510" t="s">
        <v>99</v>
      </c>
      <c r="AN6" s="410"/>
      <c r="AO6" s="410"/>
      <c r="AP6" s="410"/>
      <c r="AQ6" s="410"/>
      <c r="AR6" s="410"/>
      <c r="AS6" s="410"/>
      <c r="AT6" s="411"/>
      <c r="AU6" s="511" t="s">
        <v>100</v>
      </c>
      <c r="AV6" s="512"/>
      <c r="AW6" s="512"/>
      <c r="AX6" s="512"/>
      <c r="AY6" s="467" t="s">
        <v>101</v>
      </c>
      <c r="AZ6" s="468"/>
      <c r="BA6" s="468"/>
      <c r="BB6" s="468"/>
      <c r="BC6" s="468"/>
      <c r="BD6" s="468"/>
      <c r="BE6" s="468"/>
      <c r="BF6" s="468"/>
      <c r="BG6" s="468"/>
      <c r="BH6" s="468"/>
      <c r="BI6" s="468"/>
      <c r="BJ6" s="468"/>
      <c r="BK6" s="468"/>
      <c r="BL6" s="468"/>
      <c r="BM6" s="469"/>
      <c r="BN6" s="453">
        <v>380747</v>
      </c>
      <c r="BO6" s="454"/>
      <c r="BP6" s="454"/>
      <c r="BQ6" s="454"/>
      <c r="BR6" s="454"/>
      <c r="BS6" s="454"/>
      <c r="BT6" s="454"/>
      <c r="BU6" s="455"/>
      <c r="BV6" s="453">
        <v>365138</v>
      </c>
      <c r="BW6" s="454"/>
      <c r="BX6" s="454"/>
      <c r="BY6" s="454"/>
      <c r="BZ6" s="454"/>
      <c r="CA6" s="454"/>
      <c r="CB6" s="454"/>
      <c r="CC6" s="455"/>
      <c r="CD6" s="493" t="s">
        <v>102</v>
      </c>
      <c r="CE6" s="413"/>
      <c r="CF6" s="413"/>
      <c r="CG6" s="413"/>
      <c r="CH6" s="413"/>
      <c r="CI6" s="413"/>
      <c r="CJ6" s="413"/>
      <c r="CK6" s="413"/>
      <c r="CL6" s="413"/>
      <c r="CM6" s="413"/>
      <c r="CN6" s="413"/>
      <c r="CO6" s="413"/>
      <c r="CP6" s="413"/>
      <c r="CQ6" s="413"/>
      <c r="CR6" s="413"/>
      <c r="CS6" s="494"/>
      <c r="CT6" s="596">
        <v>95.4</v>
      </c>
      <c r="CU6" s="597"/>
      <c r="CV6" s="597"/>
      <c r="CW6" s="597"/>
      <c r="CX6" s="597"/>
      <c r="CY6" s="597"/>
      <c r="CZ6" s="597"/>
      <c r="DA6" s="598"/>
      <c r="DB6" s="596">
        <v>100.8</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103</v>
      </c>
      <c r="AN7" s="410"/>
      <c r="AO7" s="410"/>
      <c r="AP7" s="410"/>
      <c r="AQ7" s="410"/>
      <c r="AR7" s="410"/>
      <c r="AS7" s="410"/>
      <c r="AT7" s="411"/>
      <c r="AU7" s="511" t="s">
        <v>104</v>
      </c>
      <c r="AV7" s="512"/>
      <c r="AW7" s="512"/>
      <c r="AX7" s="512"/>
      <c r="AY7" s="467" t="s">
        <v>105</v>
      </c>
      <c r="AZ7" s="468"/>
      <c r="BA7" s="468"/>
      <c r="BB7" s="468"/>
      <c r="BC7" s="468"/>
      <c r="BD7" s="468"/>
      <c r="BE7" s="468"/>
      <c r="BF7" s="468"/>
      <c r="BG7" s="468"/>
      <c r="BH7" s="468"/>
      <c r="BI7" s="468"/>
      <c r="BJ7" s="468"/>
      <c r="BK7" s="468"/>
      <c r="BL7" s="468"/>
      <c r="BM7" s="469"/>
      <c r="BN7" s="453">
        <v>67785</v>
      </c>
      <c r="BO7" s="454"/>
      <c r="BP7" s="454"/>
      <c r="BQ7" s="454"/>
      <c r="BR7" s="454"/>
      <c r="BS7" s="454"/>
      <c r="BT7" s="454"/>
      <c r="BU7" s="455"/>
      <c r="BV7" s="453">
        <v>194333</v>
      </c>
      <c r="BW7" s="454"/>
      <c r="BX7" s="454"/>
      <c r="BY7" s="454"/>
      <c r="BZ7" s="454"/>
      <c r="CA7" s="454"/>
      <c r="CB7" s="454"/>
      <c r="CC7" s="455"/>
      <c r="CD7" s="493" t="s">
        <v>106</v>
      </c>
      <c r="CE7" s="413"/>
      <c r="CF7" s="413"/>
      <c r="CG7" s="413"/>
      <c r="CH7" s="413"/>
      <c r="CI7" s="413"/>
      <c r="CJ7" s="413"/>
      <c r="CK7" s="413"/>
      <c r="CL7" s="413"/>
      <c r="CM7" s="413"/>
      <c r="CN7" s="413"/>
      <c r="CO7" s="413"/>
      <c r="CP7" s="413"/>
      <c r="CQ7" s="413"/>
      <c r="CR7" s="413"/>
      <c r="CS7" s="494"/>
      <c r="CT7" s="453">
        <v>3735822</v>
      </c>
      <c r="CU7" s="454"/>
      <c r="CV7" s="454"/>
      <c r="CW7" s="454"/>
      <c r="CX7" s="454"/>
      <c r="CY7" s="454"/>
      <c r="CZ7" s="454"/>
      <c r="DA7" s="455"/>
      <c r="DB7" s="453">
        <v>3504905</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107</v>
      </c>
      <c r="AN8" s="410"/>
      <c r="AO8" s="410"/>
      <c r="AP8" s="410"/>
      <c r="AQ8" s="410"/>
      <c r="AR8" s="410"/>
      <c r="AS8" s="410"/>
      <c r="AT8" s="411"/>
      <c r="AU8" s="511" t="s">
        <v>108</v>
      </c>
      <c r="AV8" s="512"/>
      <c r="AW8" s="512"/>
      <c r="AX8" s="512"/>
      <c r="AY8" s="467" t="s">
        <v>109</v>
      </c>
      <c r="AZ8" s="468"/>
      <c r="BA8" s="468"/>
      <c r="BB8" s="468"/>
      <c r="BC8" s="468"/>
      <c r="BD8" s="468"/>
      <c r="BE8" s="468"/>
      <c r="BF8" s="468"/>
      <c r="BG8" s="468"/>
      <c r="BH8" s="468"/>
      <c r="BI8" s="468"/>
      <c r="BJ8" s="468"/>
      <c r="BK8" s="468"/>
      <c r="BL8" s="468"/>
      <c r="BM8" s="469"/>
      <c r="BN8" s="453">
        <v>312962</v>
      </c>
      <c r="BO8" s="454"/>
      <c r="BP8" s="454"/>
      <c r="BQ8" s="454"/>
      <c r="BR8" s="454"/>
      <c r="BS8" s="454"/>
      <c r="BT8" s="454"/>
      <c r="BU8" s="455"/>
      <c r="BV8" s="453">
        <v>170805</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0.37</v>
      </c>
      <c r="CU8" s="557"/>
      <c r="CV8" s="557"/>
      <c r="CW8" s="557"/>
      <c r="CX8" s="557"/>
      <c r="CY8" s="557"/>
      <c r="CZ8" s="557"/>
      <c r="DA8" s="558"/>
      <c r="DB8" s="556">
        <v>0.39</v>
      </c>
      <c r="DC8" s="557"/>
      <c r="DD8" s="557"/>
      <c r="DE8" s="557"/>
      <c r="DF8" s="557"/>
      <c r="DG8" s="557"/>
      <c r="DH8" s="557"/>
      <c r="DI8" s="558"/>
    </row>
    <row r="9" spans="1:119" ht="18.75" customHeight="1" thickBot="1" x14ac:dyDescent="0.2">
      <c r="A9" s="178"/>
      <c r="B9" s="585" t="s">
        <v>111</v>
      </c>
      <c r="C9" s="586"/>
      <c r="D9" s="586"/>
      <c r="E9" s="586"/>
      <c r="F9" s="586"/>
      <c r="G9" s="586"/>
      <c r="H9" s="586"/>
      <c r="I9" s="586"/>
      <c r="J9" s="586"/>
      <c r="K9" s="504"/>
      <c r="L9" s="587" t="s">
        <v>112</v>
      </c>
      <c r="M9" s="588"/>
      <c r="N9" s="588"/>
      <c r="O9" s="588"/>
      <c r="P9" s="588"/>
      <c r="Q9" s="589"/>
      <c r="R9" s="590">
        <v>9079</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115</v>
      </c>
      <c r="AV9" s="512"/>
      <c r="AW9" s="512"/>
      <c r="AX9" s="512"/>
      <c r="AY9" s="467" t="s">
        <v>116</v>
      </c>
      <c r="AZ9" s="468"/>
      <c r="BA9" s="468"/>
      <c r="BB9" s="468"/>
      <c r="BC9" s="468"/>
      <c r="BD9" s="468"/>
      <c r="BE9" s="468"/>
      <c r="BF9" s="468"/>
      <c r="BG9" s="468"/>
      <c r="BH9" s="468"/>
      <c r="BI9" s="468"/>
      <c r="BJ9" s="468"/>
      <c r="BK9" s="468"/>
      <c r="BL9" s="468"/>
      <c r="BM9" s="469"/>
      <c r="BN9" s="453">
        <v>142157</v>
      </c>
      <c r="BO9" s="454"/>
      <c r="BP9" s="454"/>
      <c r="BQ9" s="454"/>
      <c r="BR9" s="454"/>
      <c r="BS9" s="454"/>
      <c r="BT9" s="454"/>
      <c r="BU9" s="455"/>
      <c r="BV9" s="453">
        <v>16563</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11.8</v>
      </c>
      <c r="CU9" s="451"/>
      <c r="CV9" s="451"/>
      <c r="CW9" s="451"/>
      <c r="CX9" s="451"/>
      <c r="CY9" s="451"/>
      <c r="CZ9" s="451"/>
      <c r="DA9" s="452"/>
      <c r="DB9" s="450">
        <v>11.4</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118</v>
      </c>
      <c r="M10" s="410"/>
      <c r="N10" s="410"/>
      <c r="O10" s="410"/>
      <c r="P10" s="410"/>
      <c r="Q10" s="411"/>
      <c r="R10" s="406">
        <v>10256</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120</v>
      </c>
      <c r="AV10" s="512"/>
      <c r="AW10" s="512"/>
      <c r="AX10" s="512"/>
      <c r="AY10" s="467" t="s">
        <v>121</v>
      </c>
      <c r="AZ10" s="468"/>
      <c r="BA10" s="468"/>
      <c r="BB10" s="468"/>
      <c r="BC10" s="468"/>
      <c r="BD10" s="468"/>
      <c r="BE10" s="468"/>
      <c r="BF10" s="468"/>
      <c r="BG10" s="468"/>
      <c r="BH10" s="468"/>
      <c r="BI10" s="468"/>
      <c r="BJ10" s="468"/>
      <c r="BK10" s="468"/>
      <c r="BL10" s="468"/>
      <c r="BM10" s="469"/>
      <c r="BN10" s="453">
        <v>380210</v>
      </c>
      <c r="BO10" s="454"/>
      <c r="BP10" s="454"/>
      <c r="BQ10" s="454"/>
      <c r="BR10" s="454"/>
      <c r="BS10" s="454"/>
      <c r="BT10" s="454"/>
      <c r="BU10" s="455"/>
      <c r="BV10" s="453">
        <v>147470</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120</v>
      </c>
      <c r="AV11" s="512"/>
      <c r="AW11" s="512"/>
      <c r="AX11" s="512"/>
      <c r="AY11" s="467" t="s">
        <v>126</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127</v>
      </c>
      <c r="CE11" s="413"/>
      <c r="CF11" s="413"/>
      <c r="CG11" s="413"/>
      <c r="CH11" s="413"/>
      <c r="CI11" s="413"/>
      <c r="CJ11" s="413"/>
      <c r="CK11" s="413"/>
      <c r="CL11" s="413"/>
      <c r="CM11" s="413"/>
      <c r="CN11" s="413"/>
      <c r="CO11" s="413"/>
      <c r="CP11" s="413"/>
      <c r="CQ11" s="413"/>
      <c r="CR11" s="413"/>
      <c r="CS11" s="494"/>
      <c r="CT11" s="556" t="s">
        <v>128</v>
      </c>
      <c r="CU11" s="557"/>
      <c r="CV11" s="557"/>
      <c r="CW11" s="557"/>
      <c r="CX11" s="557"/>
      <c r="CY11" s="557"/>
      <c r="CZ11" s="557"/>
      <c r="DA11" s="558"/>
      <c r="DB11" s="556" t="s">
        <v>129</v>
      </c>
      <c r="DC11" s="557"/>
      <c r="DD11" s="557"/>
      <c r="DE11" s="557"/>
      <c r="DF11" s="557"/>
      <c r="DG11" s="557"/>
      <c r="DH11" s="557"/>
      <c r="DI11" s="558"/>
    </row>
    <row r="12" spans="1:119" ht="18.75" customHeight="1" x14ac:dyDescent="0.15">
      <c r="A12" s="178"/>
      <c r="B12" s="559" t="s">
        <v>130</v>
      </c>
      <c r="C12" s="560"/>
      <c r="D12" s="560"/>
      <c r="E12" s="560"/>
      <c r="F12" s="560"/>
      <c r="G12" s="560"/>
      <c r="H12" s="560"/>
      <c r="I12" s="560"/>
      <c r="J12" s="560"/>
      <c r="K12" s="561"/>
      <c r="L12" s="568" t="s">
        <v>131</v>
      </c>
      <c r="M12" s="569"/>
      <c r="N12" s="569"/>
      <c r="O12" s="569"/>
      <c r="P12" s="569"/>
      <c r="Q12" s="570"/>
      <c r="R12" s="571">
        <v>9487</v>
      </c>
      <c r="S12" s="572"/>
      <c r="T12" s="572"/>
      <c r="U12" s="572"/>
      <c r="V12" s="573"/>
      <c r="W12" s="574" t="s">
        <v>1</v>
      </c>
      <c r="X12" s="512"/>
      <c r="Y12" s="512"/>
      <c r="Z12" s="512"/>
      <c r="AA12" s="512"/>
      <c r="AB12" s="575"/>
      <c r="AC12" s="576" t="s">
        <v>132</v>
      </c>
      <c r="AD12" s="577"/>
      <c r="AE12" s="577"/>
      <c r="AF12" s="577"/>
      <c r="AG12" s="578"/>
      <c r="AH12" s="576" t="s">
        <v>133</v>
      </c>
      <c r="AI12" s="577"/>
      <c r="AJ12" s="577"/>
      <c r="AK12" s="577"/>
      <c r="AL12" s="579"/>
      <c r="AM12" s="510" t="s">
        <v>134</v>
      </c>
      <c r="AN12" s="410"/>
      <c r="AO12" s="410"/>
      <c r="AP12" s="410"/>
      <c r="AQ12" s="410"/>
      <c r="AR12" s="410"/>
      <c r="AS12" s="410"/>
      <c r="AT12" s="411"/>
      <c r="AU12" s="511" t="s">
        <v>135</v>
      </c>
      <c r="AV12" s="512"/>
      <c r="AW12" s="512"/>
      <c r="AX12" s="512"/>
      <c r="AY12" s="467" t="s">
        <v>136</v>
      </c>
      <c r="AZ12" s="468"/>
      <c r="BA12" s="468"/>
      <c r="BB12" s="468"/>
      <c r="BC12" s="468"/>
      <c r="BD12" s="468"/>
      <c r="BE12" s="468"/>
      <c r="BF12" s="468"/>
      <c r="BG12" s="468"/>
      <c r="BH12" s="468"/>
      <c r="BI12" s="468"/>
      <c r="BJ12" s="468"/>
      <c r="BK12" s="468"/>
      <c r="BL12" s="468"/>
      <c r="BM12" s="469"/>
      <c r="BN12" s="453">
        <v>200000</v>
      </c>
      <c r="BO12" s="454"/>
      <c r="BP12" s="454"/>
      <c r="BQ12" s="454"/>
      <c r="BR12" s="454"/>
      <c r="BS12" s="454"/>
      <c r="BT12" s="454"/>
      <c r="BU12" s="455"/>
      <c r="BV12" s="453">
        <v>250000</v>
      </c>
      <c r="BW12" s="454"/>
      <c r="BX12" s="454"/>
      <c r="BY12" s="454"/>
      <c r="BZ12" s="454"/>
      <c r="CA12" s="454"/>
      <c r="CB12" s="454"/>
      <c r="CC12" s="455"/>
      <c r="CD12" s="493" t="s">
        <v>137</v>
      </c>
      <c r="CE12" s="413"/>
      <c r="CF12" s="413"/>
      <c r="CG12" s="413"/>
      <c r="CH12" s="413"/>
      <c r="CI12" s="413"/>
      <c r="CJ12" s="413"/>
      <c r="CK12" s="413"/>
      <c r="CL12" s="413"/>
      <c r="CM12" s="413"/>
      <c r="CN12" s="413"/>
      <c r="CO12" s="413"/>
      <c r="CP12" s="413"/>
      <c r="CQ12" s="413"/>
      <c r="CR12" s="413"/>
      <c r="CS12" s="494"/>
      <c r="CT12" s="556" t="s">
        <v>138</v>
      </c>
      <c r="CU12" s="557"/>
      <c r="CV12" s="557"/>
      <c r="CW12" s="557"/>
      <c r="CX12" s="557"/>
      <c r="CY12" s="557"/>
      <c r="CZ12" s="557"/>
      <c r="DA12" s="558"/>
      <c r="DB12" s="556" t="s">
        <v>139</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140</v>
      </c>
      <c r="N13" s="538"/>
      <c r="O13" s="538"/>
      <c r="P13" s="538"/>
      <c r="Q13" s="539"/>
      <c r="R13" s="540">
        <v>9378</v>
      </c>
      <c r="S13" s="541"/>
      <c r="T13" s="541"/>
      <c r="U13" s="541"/>
      <c r="V13" s="542"/>
      <c r="W13" s="543" t="s">
        <v>141</v>
      </c>
      <c r="X13" s="439"/>
      <c r="Y13" s="439"/>
      <c r="Z13" s="439"/>
      <c r="AA13" s="439"/>
      <c r="AB13" s="440"/>
      <c r="AC13" s="406">
        <v>467</v>
      </c>
      <c r="AD13" s="407"/>
      <c r="AE13" s="407"/>
      <c r="AF13" s="407"/>
      <c r="AG13" s="408"/>
      <c r="AH13" s="406">
        <v>527</v>
      </c>
      <c r="AI13" s="407"/>
      <c r="AJ13" s="407"/>
      <c r="AK13" s="407"/>
      <c r="AL13" s="466"/>
      <c r="AM13" s="510" t="s">
        <v>142</v>
      </c>
      <c r="AN13" s="410"/>
      <c r="AO13" s="410"/>
      <c r="AP13" s="410"/>
      <c r="AQ13" s="410"/>
      <c r="AR13" s="410"/>
      <c r="AS13" s="410"/>
      <c r="AT13" s="411"/>
      <c r="AU13" s="511" t="s">
        <v>143</v>
      </c>
      <c r="AV13" s="512"/>
      <c r="AW13" s="512"/>
      <c r="AX13" s="512"/>
      <c r="AY13" s="467" t="s">
        <v>144</v>
      </c>
      <c r="AZ13" s="468"/>
      <c r="BA13" s="468"/>
      <c r="BB13" s="468"/>
      <c r="BC13" s="468"/>
      <c r="BD13" s="468"/>
      <c r="BE13" s="468"/>
      <c r="BF13" s="468"/>
      <c r="BG13" s="468"/>
      <c r="BH13" s="468"/>
      <c r="BI13" s="468"/>
      <c r="BJ13" s="468"/>
      <c r="BK13" s="468"/>
      <c r="BL13" s="468"/>
      <c r="BM13" s="469"/>
      <c r="BN13" s="453">
        <v>322367</v>
      </c>
      <c r="BO13" s="454"/>
      <c r="BP13" s="454"/>
      <c r="BQ13" s="454"/>
      <c r="BR13" s="454"/>
      <c r="BS13" s="454"/>
      <c r="BT13" s="454"/>
      <c r="BU13" s="455"/>
      <c r="BV13" s="453">
        <v>-85967</v>
      </c>
      <c r="BW13" s="454"/>
      <c r="BX13" s="454"/>
      <c r="BY13" s="454"/>
      <c r="BZ13" s="454"/>
      <c r="CA13" s="454"/>
      <c r="CB13" s="454"/>
      <c r="CC13" s="455"/>
      <c r="CD13" s="493" t="s">
        <v>145</v>
      </c>
      <c r="CE13" s="413"/>
      <c r="CF13" s="413"/>
      <c r="CG13" s="413"/>
      <c r="CH13" s="413"/>
      <c r="CI13" s="413"/>
      <c r="CJ13" s="413"/>
      <c r="CK13" s="413"/>
      <c r="CL13" s="413"/>
      <c r="CM13" s="413"/>
      <c r="CN13" s="413"/>
      <c r="CO13" s="413"/>
      <c r="CP13" s="413"/>
      <c r="CQ13" s="413"/>
      <c r="CR13" s="413"/>
      <c r="CS13" s="494"/>
      <c r="CT13" s="450">
        <v>15.1</v>
      </c>
      <c r="CU13" s="451"/>
      <c r="CV13" s="451"/>
      <c r="CW13" s="451"/>
      <c r="CX13" s="451"/>
      <c r="CY13" s="451"/>
      <c r="CZ13" s="451"/>
      <c r="DA13" s="452"/>
      <c r="DB13" s="450">
        <v>15.3</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146</v>
      </c>
      <c r="M14" s="580"/>
      <c r="N14" s="580"/>
      <c r="O14" s="580"/>
      <c r="P14" s="580"/>
      <c r="Q14" s="581"/>
      <c r="R14" s="540">
        <v>9709</v>
      </c>
      <c r="S14" s="541"/>
      <c r="T14" s="541"/>
      <c r="U14" s="541"/>
      <c r="V14" s="542"/>
      <c r="W14" s="544"/>
      <c r="X14" s="442"/>
      <c r="Y14" s="442"/>
      <c r="Z14" s="442"/>
      <c r="AA14" s="442"/>
      <c r="AB14" s="443"/>
      <c r="AC14" s="533">
        <v>11.2</v>
      </c>
      <c r="AD14" s="534"/>
      <c r="AE14" s="534"/>
      <c r="AF14" s="534"/>
      <c r="AG14" s="535"/>
      <c r="AH14" s="533">
        <v>11</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147</v>
      </c>
      <c r="CE14" s="491"/>
      <c r="CF14" s="491"/>
      <c r="CG14" s="491"/>
      <c r="CH14" s="491"/>
      <c r="CI14" s="491"/>
      <c r="CJ14" s="491"/>
      <c r="CK14" s="491"/>
      <c r="CL14" s="491"/>
      <c r="CM14" s="491"/>
      <c r="CN14" s="491"/>
      <c r="CO14" s="491"/>
      <c r="CP14" s="491"/>
      <c r="CQ14" s="491"/>
      <c r="CR14" s="491"/>
      <c r="CS14" s="492"/>
      <c r="CT14" s="550">
        <v>108</v>
      </c>
      <c r="CU14" s="551"/>
      <c r="CV14" s="551"/>
      <c r="CW14" s="551"/>
      <c r="CX14" s="551"/>
      <c r="CY14" s="551"/>
      <c r="CZ14" s="551"/>
      <c r="DA14" s="552"/>
      <c r="DB14" s="550">
        <v>132</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148</v>
      </c>
      <c r="N15" s="538"/>
      <c r="O15" s="538"/>
      <c r="P15" s="538"/>
      <c r="Q15" s="539"/>
      <c r="R15" s="540">
        <v>9596</v>
      </c>
      <c r="S15" s="541"/>
      <c r="T15" s="541"/>
      <c r="U15" s="541"/>
      <c r="V15" s="542"/>
      <c r="W15" s="543" t="s">
        <v>149</v>
      </c>
      <c r="X15" s="439"/>
      <c r="Y15" s="439"/>
      <c r="Z15" s="439"/>
      <c r="AA15" s="439"/>
      <c r="AB15" s="440"/>
      <c r="AC15" s="406">
        <v>891</v>
      </c>
      <c r="AD15" s="407"/>
      <c r="AE15" s="407"/>
      <c r="AF15" s="407"/>
      <c r="AG15" s="408"/>
      <c r="AH15" s="406">
        <v>1037</v>
      </c>
      <c r="AI15" s="407"/>
      <c r="AJ15" s="407"/>
      <c r="AK15" s="407"/>
      <c r="AL15" s="466"/>
      <c r="AM15" s="510"/>
      <c r="AN15" s="410"/>
      <c r="AO15" s="410"/>
      <c r="AP15" s="410"/>
      <c r="AQ15" s="410"/>
      <c r="AR15" s="410"/>
      <c r="AS15" s="410"/>
      <c r="AT15" s="411"/>
      <c r="AU15" s="511"/>
      <c r="AV15" s="512"/>
      <c r="AW15" s="512"/>
      <c r="AX15" s="512"/>
      <c r="AY15" s="479" t="s">
        <v>150</v>
      </c>
      <c r="AZ15" s="480"/>
      <c r="BA15" s="480"/>
      <c r="BB15" s="480"/>
      <c r="BC15" s="480"/>
      <c r="BD15" s="480"/>
      <c r="BE15" s="480"/>
      <c r="BF15" s="480"/>
      <c r="BG15" s="480"/>
      <c r="BH15" s="480"/>
      <c r="BI15" s="480"/>
      <c r="BJ15" s="480"/>
      <c r="BK15" s="480"/>
      <c r="BL15" s="480"/>
      <c r="BM15" s="481"/>
      <c r="BN15" s="482">
        <v>1135653</v>
      </c>
      <c r="BO15" s="483"/>
      <c r="BP15" s="483"/>
      <c r="BQ15" s="483"/>
      <c r="BR15" s="483"/>
      <c r="BS15" s="483"/>
      <c r="BT15" s="483"/>
      <c r="BU15" s="484"/>
      <c r="BV15" s="482">
        <v>1169118</v>
      </c>
      <c r="BW15" s="483"/>
      <c r="BX15" s="483"/>
      <c r="BY15" s="483"/>
      <c r="BZ15" s="483"/>
      <c r="CA15" s="483"/>
      <c r="CB15" s="483"/>
      <c r="CC15" s="484"/>
      <c r="CD15" s="553" t="s">
        <v>151</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152</v>
      </c>
      <c r="M16" s="528"/>
      <c r="N16" s="528"/>
      <c r="O16" s="528"/>
      <c r="P16" s="528"/>
      <c r="Q16" s="529"/>
      <c r="R16" s="530" t="s">
        <v>153</v>
      </c>
      <c r="S16" s="531"/>
      <c r="T16" s="531"/>
      <c r="U16" s="531"/>
      <c r="V16" s="532"/>
      <c r="W16" s="544"/>
      <c r="X16" s="442"/>
      <c r="Y16" s="442"/>
      <c r="Z16" s="442"/>
      <c r="AA16" s="442"/>
      <c r="AB16" s="443"/>
      <c r="AC16" s="533">
        <v>21.4</v>
      </c>
      <c r="AD16" s="534"/>
      <c r="AE16" s="534"/>
      <c r="AF16" s="534"/>
      <c r="AG16" s="535"/>
      <c r="AH16" s="533">
        <v>21.6</v>
      </c>
      <c r="AI16" s="534"/>
      <c r="AJ16" s="534"/>
      <c r="AK16" s="534"/>
      <c r="AL16" s="536"/>
      <c r="AM16" s="510"/>
      <c r="AN16" s="410"/>
      <c r="AO16" s="410"/>
      <c r="AP16" s="410"/>
      <c r="AQ16" s="410"/>
      <c r="AR16" s="410"/>
      <c r="AS16" s="410"/>
      <c r="AT16" s="411"/>
      <c r="AU16" s="511"/>
      <c r="AV16" s="512"/>
      <c r="AW16" s="512"/>
      <c r="AX16" s="512"/>
      <c r="AY16" s="467" t="s">
        <v>154</v>
      </c>
      <c r="AZ16" s="468"/>
      <c r="BA16" s="468"/>
      <c r="BB16" s="468"/>
      <c r="BC16" s="468"/>
      <c r="BD16" s="468"/>
      <c r="BE16" s="468"/>
      <c r="BF16" s="468"/>
      <c r="BG16" s="468"/>
      <c r="BH16" s="468"/>
      <c r="BI16" s="468"/>
      <c r="BJ16" s="468"/>
      <c r="BK16" s="468"/>
      <c r="BL16" s="468"/>
      <c r="BM16" s="469"/>
      <c r="BN16" s="453">
        <v>3282360</v>
      </c>
      <c r="BO16" s="454"/>
      <c r="BP16" s="454"/>
      <c r="BQ16" s="454"/>
      <c r="BR16" s="454"/>
      <c r="BS16" s="454"/>
      <c r="BT16" s="454"/>
      <c r="BU16" s="455"/>
      <c r="BV16" s="453">
        <v>3074723</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155</v>
      </c>
      <c r="N17" s="547"/>
      <c r="O17" s="547"/>
      <c r="P17" s="547"/>
      <c r="Q17" s="548"/>
      <c r="R17" s="530" t="s">
        <v>153</v>
      </c>
      <c r="S17" s="531"/>
      <c r="T17" s="531"/>
      <c r="U17" s="531"/>
      <c r="V17" s="532"/>
      <c r="W17" s="543" t="s">
        <v>156</v>
      </c>
      <c r="X17" s="439"/>
      <c r="Y17" s="439"/>
      <c r="Z17" s="439"/>
      <c r="AA17" s="439"/>
      <c r="AB17" s="440"/>
      <c r="AC17" s="406">
        <v>2811</v>
      </c>
      <c r="AD17" s="407"/>
      <c r="AE17" s="407"/>
      <c r="AF17" s="407"/>
      <c r="AG17" s="408"/>
      <c r="AH17" s="406">
        <v>3228</v>
      </c>
      <c r="AI17" s="407"/>
      <c r="AJ17" s="407"/>
      <c r="AK17" s="407"/>
      <c r="AL17" s="466"/>
      <c r="AM17" s="510"/>
      <c r="AN17" s="410"/>
      <c r="AO17" s="410"/>
      <c r="AP17" s="410"/>
      <c r="AQ17" s="410"/>
      <c r="AR17" s="410"/>
      <c r="AS17" s="410"/>
      <c r="AT17" s="411"/>
      <c r="AU17" s="511"/>
      <c r="AV17" s="512"/>
      <c r="AW17" s="512"/>
      <c r="AX17" s="512"/>
      <c r="AY17" s="467" t="s">
        <v>157</v>
      </c>
      <c r="AZ17" s="468"/>
      <c r="BA17" s="468"/>
      <c r="BB17" s="468"/>
      <c r="BC17" s="468"/>
      <c r="BD17" s="468"/>
      <c r="BE17" s="468"/>
      <c r="BF17" s="468"/>
      <c r="BG17" s="468"/>
      <c r="BH17" s="468"/>
      <c r="BI17" s="468"/>
      <c r="BJ17" s="468"/>
      <c r="BK17" s="468"/>
      <c r="BL17" s="468"/>
      <c r="BM17" s="469"/>
      <c r="BN17" s="453">
        <v>1420816</v>
      </c>
      <c r="BO17" s="454"/>
      <c r="BP17" s="454"/>
      <c r="BQ17" s="454"/>
      <c r="BR17" s="454"/>
      <c r="BS17" s="454"/>
      <c r="BT17" s="454"/>
      <c r="BU17" s="455"/>
      <c r="BV17" s="453">
        <v>1463616</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158</v>
      </c>
      <c r="C18" s="504"/>
      <c r="D18" s="504"/>
      <c r="E18" s="505"/>
      <c r="F18" s="505"/>
      <c r="G18" s="505"/>
      <c r="H18" s="505"/>
      <c r="I18" s="505"/>
      <c r="J18" s="505"/>
      <c r="K18" s="505"/>
      <c r="L18" s="506">
        <v>98.75</v>
      </c>
      <c r="M18" s="506"/>
      <c r="N18" s="506"/>
      <c r="O18" s="506"/>
      <c r="P18" s="506"/>
      <c r="Q18" s="506"/>
      <c r="R18" s="507"/>
      <c r="S18" s="507"/>
      <c r="T18" s="507"/>
      <c r="U18" s="507"/>
      <c r="V18" s="508"/>
      <c r="W18" s="524"/>
      <c r="X18" s="525"/>
      <c r="Y18" s="525"/>
      <c r="Z18" s="525"/>
      <c r="AA18" s="525"/>
      <c r="AB18" s="549"/>
      <c r="AC18" s="423">
        <v>67.400000000000006</v>
      </c>
      <c r="AD18" s="424"/>
      <c r="AE18" s="424"/>
      <c r="AF18" s="424"/>
      <c r="AG18" s="509"/>
      <c r="AH18" s="423">
        <v>67.400000000000006</v>
      </c>
      <c r="AI18" s="424"/>
      <c r="AJ18" s="424"/>
      <c r="AK18" s="424"/>
      <c r="AL18" s="425"/>
      <c r="AM18" s="510"/>
      <c r="AN18" s="410"/>
      <c r="AO18" s="410"/>
      <c r="AP18" s="410"/>
      <c r="AQ18" s="410"/>
      <c r="AR18" s="410"/>
      <c r="AS18" s="410"/>
      <c r="AT18" s="411"/>
      <c r="AU18" s="511"/>
      <c r="AV18" s="512"/>
      <c r="AW18" s="512"/>
      <c r="AX18" s="512"/>
      <c r="AY18" s="467" t="s">
        <v>159</v>
      </c>
      <c r="AZ18" s="468"/>
      <c r="BA18" s="468"/>
      <c r="BB18" s="468"/>
      <c r="BC18" s="468"/>
      <c r="BD18" s="468"/>
      <c r="BE18" s="468"/>
      <c r="BF18" s="468"/>
      <c r="BG18" s="468"/>
      <c r="BH18" s="468"/>
      <c r="BI18" s="468"/>
      <c r="BJ18" s="468"/>
      <c r="BK18" s="468"/>
      <c r="BL18" s="468"/>
      <c r="BM18" s="469"/>
      <c r="BN18" s="453">
        <v>3459964</v>
      </c>
      <c r="BO18" s="454"/>
      <c r="BP18" s="454"/>
      <c r="BQ18" s="454"/>
      <c r="BR18" s="454"/>
      <c r="BS18" s="454"/>
      <c r="BT18" s="454"/>
      <c r="BU18" s="455"/>
      <c r="BV18" s="453">
        <v>3422787</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160</v>
      </c>
      <c r="C19" s="504"/>
      <c r="D19" s="504"/>
      <c r="E19" s="505"/>
      <c r="F19" s="505"/>
      <c r="G19" s="505"/>
      <c r="H19" s="505"/>
      <c r="I19" s="505"/>
      <c r="J19" s="505"/>
      <c r="K19" s="505"/>
      <c r="L19" s="513">
        <v>92</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161</v>
      </c>
      <c r="AZ19" s="468"/>
      <c r="BA19" s="468"/>
      <c r="BB19" s="468"/>
      <c r="BC19" s="468"/>
      <c r="BD19" s="468"/>
      <c r="BE19" s="468"/>
      <c r="BF19" s="468"/>
      <c r="BG19" s="468"/>
      <c r="BH19" s="468"/>
      <c r="BI19" s="468"/>
      <c r="BJ19" s="468"/>
      <c r="BK19" s="468"/>
      <c r="BL19" s="468"/>
      <c r="BM19" s="469"/>
      <c r="BN19" s="453">
        <v>4775641</v>
      </c>
      <c r="BO19" s="454"/>
      <c r="BP19" s="454"/>
      <c r="BQ19" s="454"/>
      <c r="BR19" s="454"/>
      <c r="BS19" s="454"/>
      <c r="BT19" s="454"/>
      <c r="BU19" s="455"/>
      <c r="BV19" s="453">
        <v>4649551</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162</v>
      </c>
      <c r="C20" s="504"/>
      <c r="D20" s="504"/>
      <c r="E20" s="505"/>
      <c r="F20" s="505"/>
      <c r="G20" s="505"/>
      <c r="H20" s="505"/>
      <c r="I20" s="505"/>
      <c r="J20" s="505"/>
      <c r="K20" s="505"/>
      <c r="L20" s="513">
        <v>3645</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163</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164</v>
      </c>
      <c r="C22" s="430"/>
      <c r="D22" s="431"/>
      <c r="E22" s="438" t="s">
        <v>1</v>
      </c>
      <c r="F22" s="439"/>
      <c r="G22" s="439"/>
      <c r="H22" s="439"/>
      <c r="I22" s="439"/>
      <c r="J22" s="439"/>
      <c r="K22" s="440"/>
      <c r="L22" s="438" t="s">
        <v>165</v>
      </c>
      <c r="M22" s="439"/>
      <c r="N22" s="439"/>
      <c r="O22" s="439"/>
      <c r="P22" s="440"/>
      <c r="Q22" s="444" t="s">
        <v>166</v>
      </c>
      <c r="R22" s="445"/>
      <c r="S22" s="445"/>
      <c r="T22" s="445"/>
      <c r="U22" s="445"/>
      <c r="V22" s="446"/>
      <c r="W22" s="495" t="s">
        <v>167</v>
      </c>
      <c r="X22" s="430"/>
      <c r="Y22" s="431"/>
      <c r="Z22" s="438" t="s">
        <v>1</v>
      </c>
      <c r="AA22" s="439"/>
      <c r="AB22" s="439"/>
      <c r="AC22" s="439"/>
      <c r="AD22" s="439"/>
      <c r="AE22" s="439"/>
      <c r="AF22" s="439"/>
      <c r="AG22" s="440"/>
      <c r="AH22" s="456" t="s">
        <v>168</v>
      </c>
      <c r="AI22" s="439"/>
      <c r="AJ22" s="439"/>
      <c r="AK22" s="439"/>
      <c r="AL22" s="440"/>
      <c r="AM22" s="456" t="s">
        <v>169</v>
      </c>
      <c r="AN22" s="457"/>
      <c r="AO22" s="457"/>
      <c r="AP22" s="457"/>
      <c r="AQ22" s="457"/>
      <c r="AR22" s="458"/>
      <c r="AS22" s="444" t="s">
        <v>166</v>
      </c>
      <c r="AT22" s="445"/>
      <c r="AU22" s="445"/>
      <c r="AV22" s="445"/>
      <c r="AW22" s="445"/>
      <c r="AX22" s="462"/>
      <c r="AY22" s="479" t="s">
        <v>170</v>
      </c>
      <c r="AZ22" s="480"/>
      <c r="BA22" s="480"/>
      <c r="BB22" s="480"/>
      <c r="BC22" s="480"/>
      <c r="BD22" s="480"/>
      <c r="BE22" s="480"/>
      <c r="BF22" s="480"/>
      <c r="BG22" s="480"/>
      <c r="BH22" s="480"/>
      <c r="BI22" s="480"/>
      <c r="BJ22" s="480"/>
      <c r="BK22" s="480"/>
      <c r="BL22" s="480"/>
      <c r="BM22" s="481"/>
      <c r="BN22" s="482">
        <v>6972369</v>
      </c>
      <c r="BO22" s="483"/>
      <c r="BP22" s="483"/>
      <c r="BQ22" s="483"/>
      <c r="BR22" s="483"/>
      <c r="BS22" s="483"/>
      <c r="BT22" s="483"/>
      <c r="BU22" s="484"/>
      <c r="BV22" s="482">
        <v>7031222</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171</v>
      </c>
      <c r="AZ23" s="468"/>
      <c r="BA23" s="468"/>
      <c r="BB23" s="468"/>
      <c r="BC23" s="468"/>
      <c r="BD23" s="468"/>
      <c r="BE23" s="468"/>
      <c r="BF23" s="468"/>
      <c r="BG23" s="468"/>
      <c r="BH23" s="468"/>
      <c r="BI23" s="468"/>
      <c r="BJ23" s="468"/>
      <c r="BK23" s="468"/>
      <c r="BL23" s="468"/>
      <c r="BM23" s="469"/>
      <c r="BN23" s="453">
        <v>5753529</v>
      </c>
      <c r="BO23" s="454"/>
      <c r="BP23" s="454"/>
      <c r="BQ23" s="454"/>
      <c r="BR23" s="454"/>
      <c r="BS23" s="454"/>
      <c r="BT23" s="454"/>
      <c r="BU23" s="455"/>
      <c r="BV23" s="453">
        <v>5746783</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172</v>
      </c>
      <c r="F24" s="410"/>
      <c r="G24" s="410"/>
      <c r="H24" s="410"/>
      <c r="I24" s="410"/>
      <c r="J24" s="410"/>
      <c r="K24" s="411"/>
      <c r="L24" s="406">
        <v>1</v>
      </c>
      <c r="M24" s="407"/>
      <c r="N24" s="407"/>
      <c r="O24" s="407"/>
      <c r="P24" s="408"/>
      <c r="Q24" s="406">
        <v>7400</v>
      </c>
      <c r="R24" s="407"/>
      <c r="S24" s="407"/>
      <c r="T24" s="407"/>
      <c r="U24" s="407"/>
      <c r="V24" s="408"/>
      <c r="W24" s="496"/>
      <c r="X24" s="433"/>
      <c r="Y24" s="434"/>
      <c r="Z24" s="409" t="s">
        <v>173</v>
      </c>
      <c r="AA24" s="410"/>
      <c r="AB24" s="410"/>
      <c r="AC24" s="410"/>
      <c r="AD24" s="410"/>
      <c r="AE24" s="410"/>
      <c r="AF24" s="410"/>
      <c r="AG24" s="411"/>
      <c r="AH24" s="406">
        <v>85</v>
      </c>
      <c r="AI24" s="407"/>
      <c r="AJ24" s="407"/>
      <c r="AK24" s="407"/>
      <c r="AL24" s="408"/>
      <c r="AM24" s="406">
        <v>264520</v>
      </c>
      <c r="AN24" s="407"/>
      <c r="AO24" s="407"/>
      <c r="AP24" s="407"/>
      <c r="AQ24" s="407"/>
      <c r="AR24" s="408"/>
      <c r="AS24" s="406">
        <v>3112</v>
      </c>
      <c r="AT24" s="407"/>
      <c r="AU24" s="407"/>
      <c r="AV24" s="407"/>
      <c r="AW24" s="407"/>
      <c r="AX24" s="466"/>
      <c r="AY24" s="426" t="s">
        <v>174</v>
      </c>
      <c r="AZ24" s="427"/>
      <c r="BA24" s="427"/>
      <c r="BB24" s="427"/>
      <c r="BC24" s="427"/>
      <c r="BD24" s="427"/>
      <c r="BE24" s="427"/>
      <c r="BF24" s="427"/>
      <c r="BG24" s="427"/>
      <c r="BH24" s="427"/>
      <c r="BI24" s="427"/>
      <c r="BJ24" s="427"/>
      <c r="BK24" s="427"/>
      <c r="BL24" s="427"/>
      <c r="BM24" s="428"/>
      <c r="BN24" s="453">
        <v>4521153</v>
      </c>
      <c r="BO24" s="454"/>
      <c r="BP24" s="454"/>
      <c r="BQ24" s="454"/>
      <c r="BR24" s="454"/>
      <c r="BS24" s="454"/>
      <c r="BT24" s="454"/>
      <c r="BU24" s="455"/>
      <c r="BV24" s="453">
        <v>4460891</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175</v>
      </c>
      <c r="F25" s="410"/>
      <c r="G25" s="410"/>
      <c r="H25" s="410"/>
      <c r="I25" s="410"/>
      <c r="J25" s="410"/>
      <c r="K25" s="411"/>
      <c r="L25" s="406">
        <v>1</v>
      </c>
      <c r="M25" s="407"/>
      <c r="N25" s="407"/>
      <c r="O25" s="407"/>
      <c r="P25" s="408"/>
      <c r="Q25" s="406">
        <v>6500</v>
      </c>
      <c r="R25" s="407"/>
      <c r="S25" s="407"/>
      <c r="T25" s="407"/>
      <c r="U25" s="407"/>
      <c r="V25" s="408"/>
      <c r="W25" s="496"/>
      <c r="X25" s="433"/>
      <c r="Y25" s="434"/>
      <c r="Z25" s="409" t="s">
        <v>176</v>
      </c>
      <c r="AA25" s="410"/>
      <c r="AB25" s="410"/>
      <c r="AC25" s="410"/>
      <c r="AD25" s="410"/>
      <c r="AE25" s="410"/>
      <c r="AF25" s="410"/>
      <c r="AG25" s="411"/>
      <c r="AH25" s="406" t="s">
        <v>177</v>
      </c>
      <c r="AI25" s="407"/>
      <c r="AJ25" s="407"/>
      <c r="AK25" s="407"/>
      <c r="AL25" s="408"/>
      <c r="AM25" s="406" t="s">
        <v>178</v>
      </c>
      <c r="AN25" s="407"/>
      <c r="AO25" s="407"/>
      <c r="AP25" s="407"/>
      <c r="AQ25" s="407"/>
      <c r="AR25" s="408"/>
      <c r="AS25" s="406" t="s">
        <v>178</v>
      </c>
      <c r="AT25" s="407"/>
      <c r="AU25" s="407"/>
      <c r="AV25" s="407"/>
      <c r="AW25" s="407"/>
      <c r="AX25" s="466"/>
      <c r="AY25" s="479" t="s">
        <v>179</v>
      </c>
      <c r="AZ25" s="480"/>
      <c r="BA25" s="480"/>
      <c r="BB25" s="480"/>
      <c r="BC25" s="480"/>
      <c r="BD25" s="480"/>
      <c r="BE25" s="480"/>
      <c r="BF25" s="480"/>
      <c r="BG25" s="480"/>
      <c r="BH25" s="480"/>
      <c r="BI25" s="480"/>
      <c r="BJ25" s="480"/>
      <c r="BK25" s="480"/>
      <c r="BL25" s="480"/>
      <c r="BM25" s="481"/>
      <c r="BN25" s="482">
        <v>657269</v>
      </c>
      <c r="BO25" s="483"/>
      <c r="BP25" s="483"/>
      <c r="BQ25" s="483"/>
      <c r="BR25" s="483"/>
      <c r="BS25" s="483"/>
      <c r="BT25" s="483"/>
      <c r="BU25" s="484"/>
      <c r="BV25" s="482">
        <v>515877</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180</v>
      </c>
      <c r="F26" s="410"/>
      <c r="G26" s="410"/>
      <c r="H26" s="410"/>
      <c r="I26" s="410"/>
      <c r="J26" s="410"/>
      <c r="K26" s="411"/>
      <c r="L26" s="406">
        <v>1</v>
      </c>
      <c r="M26" s="407"/>
      <c r="N26" s="407"/>
      <c r="O26" s="407"/>
      <c r="P26" s="408"/>
      <c r="Q26" s="406">
        <v>6000</v>
      </c>
      <c r="R26" s="407"/>
      <c r="S26" s="407"/>
      <c r="T26" s="407"/>
      <c r="U26" s="407"/>
      <c r="V26" s="408"/>
      <c r="W26" s="496"/>
      <c r="X26" s="433"/>
      <c r="Y26" s="434"/>
      <c r="Z26" s="409" t="s">
        <v>181</v>
      </c>
      <c r="AA26" s="464"/>
      <c r="AB26" s="464"/>
      <c r="AC26" s="464"/>
      <c r="AD26" s="464"/>
      <c r="AE26" s="464"/>
      <c r="AF26" s="464"/>
      <c r="AG26" s="465"/>
      <c r="AH26" s="406">
        <v>2</v>
      </c>
      <c r="AI26" s="407"/>
      <c r="AJ26" s="407"/>
      <c r="AK26" s="407"/>
      <c r="AL26" s="408"/>
      <c r="AM26" s="406" t="s">
        <v>182</v>
      </c>
      <c r="AN26" s="407"/>
      <c r="AO26" s="407"/>
      <c r="AP26" s="407"/>
      <c r="AQ26" s="407"/>
      <c r="AR26" s="408"/>
      <c r="AS26" s="406" t="s">
        <v>183</v>
      </c>
      <c r="AT26" s="407"/>
      <c r="AU26" s="407"/>
      <c r="AV26" s="407"/>
      <c r="AW26" s="407"/>
      <c r="AX26" s="466"/>
      <c r="AY26" s="493" t="s">
        <v>184</v>
      </c>
      <c r="AZ26" s="413"/>
      <c r="BA26" s="413"/>
      <c r="BB26" s="413"/>
      <c r="BC26" s="413"/>
      <c r="BD26" s="413"/>
      <c r="BE26" s="413"/>
      <c r="BF26" s="413"/>
      <c r="BG26" s="413"/>
      <c r="BH26" s="413"/>
      <c r="BI26" s="413"/>
      <c r="BJ26" s="413"/>
      <c r="BK26" s="413"/>
      <c r="BL26" s="413"/>
      <c r="BM26" s="494"/>
      <c r="BN26" s="453" t="s">
        <v>178</v>
      </c>
      <c r="BO26" s="454"/>
      <c r="BP26" s="454"/>
      <c r="BQ26" s="454"/>
      <c r="BR26" s="454"/>
      <c r="BS26" s="454"/>
      <c r="BT26" s="454"/>
      <c r="BU26" s="455"/>
      <c r="BV26" s="453" t="s">
        <v>178</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185</v>
      </c>
      <c r="F27" s="410"/>
      <c r="G27" s="410"/>
      <c r="H27" s="410"/>
      <c r="I27" s="410"/>
      <c r="J27" s="410"/>
      <c r="K27" s="411"/>
      <c r="L27" s="406">
        <v>1</v>
      </c>
      <c r="M27" s="407"/>
      <c r="N27" s="407"/>
      <c r="O27" s="407"/>
      <c r="P27" s="408"/>
      <c r="Q27" s="406">
        <v>3420</v>
      </c>
      <c r="R27" s="407"/>
      <c r="S27" s="407"/>
      <c r="T27" s="407"/>
      <c r="U27" s="407"/>
      <c r="V27" s="408"/>
      <c r="W27" s="496"/>
      <c r="X27" s="433"/>
      <c r="Y27" s="434"/>
      <c r="Z27" s="409" t="s">
        <v>186</v>
      </c>
      <c r="AA27" s="410"/>
      <c r="AB27" s="410"/>
      <c r="AC27" s="410"/>
      <c r="AD27" s="410"/>
      <c r="AE27" s="410"/>
      <c r="AF27" s="410"/>
      <c r="AG27" s="411"/>
      <c r="AH27" s="406">
        <v>3</v>
      </c>
      <c r="AI27" s="407"/>
      <c r="AJ27" s="407"/>
      <c r="AK27" s="407"/>
      <c r="AL27" s="408"/>
      <c r="AM27" s="406">
        <v>13440</v>
      </c>
      <c r="AN27" s="407"/>
      <c r="AO27" s="407"/>
      <c r="AP27" s="407"/>
      <c r="AQ27" s="407"/>
      <c r="AR27" s="408"/>
      <c r="AS27" s="406">
        <v>4480</v>
      </c>
      <c r="AT27" s="407"/>
      <c r="AU27" s="407"/>
      <c r="AV27" s="407"/>
      <c r="AW27" s="407"/>
      <c r="AX27" s="466"/>
      <c r="AY27" s="490" t="s">
        <v>187</v>
      </c>
      <c r="AZ27" s="491"/>
      <c r="BA27" s="491"/>
      <c r="BB27" s="491"/>
      <c r="BC27" s="491"/>
      <c r="BD27" s="491"/>
      <c r="BE27" s="491"/>
      <c r="BF27" s="491"/>
      <c r="BG27" s="491"/>
      <c r="BH27" s="491"/>
      <c r="BI27" s="491"/>
      <c r="BJ27" s="491"/>
      <c r="BK27" s="491"/>
      <c r="BL27" s="491"/>
      <c r="BM27" s="492"/>
      <c r="BN27" s="487" t="s">
        <v>178</v>
      </c>
      <c r="BO27" s="488"/>
      <c r="BP27" s="488"/>
      <c r="BQ27" s="488"/>
      <c r="BR27" s="488"/>
      <c r="BS27" s="488"/>
      <c r="BT27" s="488"/>
      <c r="BU27" s="489"/>
      <c r="BV27" s="487" t="s">
        <v>139</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188</v>
      </c>
      <c r="F28" s="410"/>
      <c r="G28" s="410"/>
      <c r="H28" s="410"/>
      <c r="I28" s="410"/>
      <c r="J28" s="410"/>
      <c r="K28" s="411"/>
      <c r="L28" s="406">
        <v>1</v>
      </c>
      <c r="M28" s="407"/>
      <c r="N28" s="407"/>
      <c r="O28" s="407"/>
      <c r="P28" s="408"/>
      <c r="Q28" s="406">
        <v>2850</v>
      </c>
      <c r="R28" s="407"/>
      <c r="S28" s="407"/>
      <c r="T28" s="407"/>
      <c r="U28" s="407"/>
      <c r="V28" s="408"/>
      <c r="W28" s="496"/>
      <c r="X28" s="433"/>
      <c r="Y28" s="434"/>
      <c r="Z28" s="409" t="s">
        <v>189</v>
      </c>
      <c r="AA28" s="410"/>
      <c r="AB28" s="410"/>
      <c r="AC28" s="410"/>
      <c r="AD28" s="410"/>
      <c r="AE28" s="410"/>
      <c r="AF28" s="410"/>
      <c r="AG28" s="411"/>
      <c r="AH28" s="406" t="s">
        <v>139</v>
      </c>
      <c r="AI28" s="407"/>
      <c r="AJ28" s="407"/>
      <c r="AK28" s="407"/>
      <c r="AL28" s="408"/>
      <c r="AM28" s="406" t="s">
        <v>178</v>
      </c>
      <c r="AN28" s="407"/>
      <c r="AO28" s="407"/>
      <c r="AP28" s="407"/>
      <c r="AQ28" s="407"/>
      <c r="AR28" s="408"/>
      <c r="AS28" s="406" t="s">
        <v>178</v>
      </c>
      <c r="AT28" s="407"/>
      <c r="AU28" s="407"/>
      <c r="AV28" s="407"/>
      <c r="AW28" s="407"/>
      <c r="AX28" s="466"/>
      <c r="AY28" s="470" t="s">
        <v>190</v>
      </c>
      <c r="AZ28" s="471"/>
      <c r="BA28" s="471"/>
      <c r="BB28" s="472"/>
      <c r="BC28" s="479" t="s">
        <v>47</v>
      </c>
      <c r="BD28" s="480"/>
      <c r="BE28" s="480"/>
      <c r="BF28" s="480"/>
      <c r="BG28" s="480"/>
      <c r="BH28" s="480"/>
      <c r="BI28" s="480"/>
      <c r="BJ28" s="480"/>
      <c r="BK28" s="480"/>
      <c r="BL28" s="480"/>
      <c r="BM28" s="481"/>
      <c r="BN28" s="482">
        <v>1427975</v>
      </c>
      <c r="BO28" s="483"/>
      <c r="BP28" s="483"/>
      <c r="BQ28" s="483"/>
      <c r="BR28" s="483"/>
      <c r="BS28" s="483"/>
      <c r="BT28" s="483"/>
      <c r="BU28" s="484"/>
      <c r="BV28" s="482">
        <v>1247765</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191</v>
      </c>
      <c r="F29" s="410"/>
      <c r="G29" s="410"/>
      <c r="H29" s="410"/>
      <c r="I29" s="410"/>
      <c r="J29" s="410"/>
      <c r="K29" s="411"/>
      <c r="L29" s="406">
        <v>10</v>
      </c>
      <c r="M29" s="407"/>
      <c r="N29" s="407"/>
      <c r="O29" s="407"/>
      <c r="P29" s="408"/>
      <c r="Q29" s="406">
        <v>2660</v>
      </c>
      <c r="R29" s="407"/>
      <c r="S29" s="407"/>
      <c r="T29" s="407"/>
      <c r="U29" s="407"/>
      <c r="V29" s="408"/>
      <c r="W29" s="497"/>
      <c r="X29" s="498"/>
      <c r="Y29" s="499"/>
      <c r="Z29" s="409" t="s">
        <v>192</v>
      </c>
      <c r="AA29" s="410"/>
      <c r="AB29" s="410"/>
      <c r="AC29" s="410"/>
      <c r="AD29" s="410"/>
      <c r="AE29" s="410"/>
      <c r="AF29" s="410"/>
      <c r="AG29" s="411"/>
      <c r="AH29" s="406">
        <v>88</v>
      </c>
      <c r="AI29" s="407"/>
      <c r="AJ29" s="407"/>
      <c r="AK29" s="407"/>
      <c r="AL29" s="408"/>
      <c r="AM29" s="406">
        <v>277960</v>
      </c>
      <c r="AN29" s="407"/>
      <c r="AO29" s="407"/>
      <c r="AP29" s="407"/>
      <c r="AQ29" s="407"/>
      <c r="AR29" s="408"/>
      <c r="AS29" s="406">
        <v>3159</v>
      </c>
      <c r="AT29" s="407"/>
      <c r="AU29" s="407"/>
      <c r="AV29" s="407"/>
      <c r="AW29" s="407"/>
      <c r="AX29" s="466"/>
      <c r="AY29" s="473"/>
      <c r="AZ29" s="474"/>
      <c r="BA29" s="474"/>
      <c r="BB29" s="475"/>
      <c r="BC29" s="467" t="s">
        <v>193</v>
      </c>
      <c r="BD29" s="468"/>
      <c r="BE29" s="468"/>
      <c r="BF29" s="468"/>
      <c r="BG29" s="468"/>
      <c r="BH29" s="468"/>
      <c r="BI29" s="468"/>
      <c r="BJ29" s="468"/>
      <c r="BK29" s="468"/>
      <c r="BL29" s="468"/>
      <c r="BM29" s="469"/>
      <c r="BN29" s="453" t="s">
        <v>178</v>
      </c>
      <c r="BO29" s="454"/>
      <c r="BP29" s="454"/>
      <c r="BQ29" s="454"/>
      <c r="BR29" s="454"/>
      <c r="BS29" s="454"/>
      <c r="BT29" s="454"/>
      <c r="BU29" s="455"/>
      <c r="BV29" s="453" t="s">
        <v>178</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194</v>
      </c>
      <c r="X30" s="421"/>
      <c r="Y30" s="421"/>
      <c r="Z30" s="421"/>
      <c r="AA30" s="421"/>
      <c r="AB30" s="421"/>
      <c r="AC30" s="421"/>
      <c r="AD30" s="421"/>
      <c r="AE30" s="421"/>
      <c r="AF30" s="421"/>
      <c r="AG30" s="422"/>
      <c r="AH30" s="423">
        <v>96.5</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49</v>
      </c>
      <c r="BD30" s="427"/>
      <c r="BE30" s="427"/>
      <c r="BF30" s="427"/>
      <c r="BG30" s="427"/>
      <c r="BH30" s="427"/>
      <c r="BI30" s="427"/>
      <c r="BJ30" s="427"/>
      <c r="BK30" s="427"/>
      <c r="BL30" s="427"/>
      <c r="BM30" s="428"/>
      <c r="BN30" s="487">
        <v>460675</v>
      </c>
      <c r="BO30" s="488"/>
      <c r="BP30" s="488"/>
      <c r="BQ30" s="488"/>
      <c r="BR30" s="488"/>
      <c r="BS30" s="488"/>
      <c r="BT30" s="488"/>
      <c r="BU30" s="489"/>
      <c r="BV30" s="487">
        <v>468210</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195</v>
      </c>
      <c r="D32" s="412"/>
      <c r="E32" s="412"/>
      <c r="F32" s="412"/>
      <c r="G32" s="412"/>
      <c r="H32" s="412"/>
      <c r="I32" s="412"/>
      <c r="J32" s="412"/>
      <c r="K32" s="412"/>
      <c r="L32" s="412"/>
      <c r="M32" s="412"/>
      <c r="N32" s="412"/>
      <c r="O32" s="412"/>
      <c r="P32" s="412"/>
      <c r="Q32" s="412"/>
      <c r="R32" s="412"/>
      <c r="S32" s="412"/>
      <c r="U32" s="413" t="s">
        <v>196</v>
      </c>
      <c r="V32" s="413"/>
      <c r="W32" s="413"/>
      <c r="X32" s="413"/>
      <c r="Y32" s="413"/>
      <c r="Z32" s="413"/>
      <c r="AA32" s="413"/>
      <c r="AB32" s="413"/>
      <c r="AC32" s="413"/>
      <c r="AD32" s="413"/>
      <c r="AE32" s="413"/>
      <c r="AF32" s="413"/>
      <c r="AG32" s="413"/>
      <c r="AH32" s="413"/>
      <c r="AI32" s="413"/>
      <c r="AJ32" s="413"/>
      <c r="AK32" s="413"/>
      <c r="AM32" s="413" t="s">
        <v>197</v>
      </c>
      <c r="AN32" s="413"/>
      <c r="AO32" s="413"/>
      <c r="AP32" s="413"/>
      <c r="AQ32" s="413"/>
      <c r="AR32" s="413"/>
      <c r="AS32" s="413"/>
      <c r="AT32" s="413"/>
      <c r="AU32" s="413"/>
      <c r="AV32" s="413"/>
      <c r="AW32" s="413"/>
      <c r="AX32" s="413"/>
      <c r="AY32" s="413"/>
      <c r="AZ32" s="413"/>
      <c r="BA32" s="413"/>
      <c r="BB32" s="413"/>
      <c r="BC32" s="413"/>
      <c r="BE32" s="413" t="s">
        <v>198</v>
      </c>
      <c r="BF32" s="413"/>
      <c r="BG32" s="413"/>
      <c r="BH32" s="413"/>
      <c r="BI32" s="413"/>
      <c r="BJ32" s="413"/>
      <c r="BK32" s="413"/>
      <c r="BL32" s="413"/>
      <c r="BM32" s="413"/>
      <c r="BN32" s="413"/>
      <c r="BO32" s="413"/>
      <c r="BP32" s="413"/>
      <c r="BQ32" s="413"/>
      <c r="BR32" s="413"/>
      <c r="BS32" s="413"/>
      <c r="BT32" s="413"/>
      <c r="BU32" s="413"/>
      <c r="BW32" s="413" t="s">
        <v>199</v>
      </c>
      <c r="BX32" s="413"/>
      <c r="BY32" s="413"/>
      <c r="BZ32" s="413"/>
      <c r="CA32" s="413"/>
      <c r="CB32" s="413"/>
      <c r="CC32" s="413"/>
      <c r="CD32" s="413"/>
      <c r="CE32" s="413"/>
      <c r="CF32" s="413"/>
      <c r="CG32" s="413"/>
      <c r="CH32" s="413"/>
      <c r="CI32" s="413"/>
      <c r="CJ32" s="413"/>
      <c r="CK32" s="413"/>
      <c r="CL32" s="413"/>
      <c r="CM32" s="413"/>
      <c r="CO32" s="413" t="s">
        <v>200</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201</v>
      </c>
      <c r="D33" s="405"/>
      <c r="E33" s="404" t="s">
        <v>202</v>
      </c>
      <c r="F33" s="404"/>
      <c r="G33" s="404"/>
      <c r="H33" s="404"/>
      <c r="I33" s="404"/>
      <c r="J33" s="404"/>
      <c r="K33" s="404"/>
      <c r="L33" s="404"/>
      <c r="M33" s="404"/>
      <c r="N33" s="404"/>
      <c r="O33" s="404"/>
      <c r="P33" s="404"/>
      <c r="Q33" s="404"/>
      <c r="R33" s="404"/>
      <c r="S33" s="404"/>
      <c r="T33" s="203"/>
      <c r="U33" s="405" t="s">
        <v>201</v>
      </c>
      <c r="V33" s="405"/>
      <c r="W33" s="404" t="s">
        <v>203</v>
      </c>
      <c r="X33" s="404"/>
      <c r="Y33" s="404"/>
      <c r="Z33" s="404"/>
      <c r="AA33" s="404"/>
      <c r="AB33" s="404"/>
      <c r="AC33" s="404"/>
      <c r="AD33" s="404"/>
      <c r="AE33" s="404"/>
      <c r="AF33" s="404"/>
      <c r="AG33" s="404"/>
      <c r="AH33" s="404"/>
      <c r="AI33" s="404"/>
      <c r="AJ33" s="404"/>
      <c r="AK33" s="404"/>
      <c r="AL33" s="203"/>
      <c r="AM33" s="405" t="s">
        <v>201</v>
      </c>
      <c r="AN33" s="405"/>
      <c r="AO33" s="404" t="s">
        <v>202</v>
      </c>
      <c r="AP33" s="404"/>
      <c r="AQ33" s="404"/>
      <c r="AR33" s="404"/>
      <c r="AS33" s="404"/>
      <c r="AT33" s="404"/>
      <c r="AU33" s="404"/>
      <c r="AV33" s="404"/>
      <c r="AW33" s="404"/>
      <c r="AX33" s="404"/>
      <c r="AY33" s="404"/>
      <c r="AZ33" s="404"/>
      <c r="BA33" s="404"/>
      <c r="BB33" s="404"/>
      <c r="BC33" s="404"/>
      <c r="BD33" s="204"/>
      <c r="BE33" s="404" t="s">
        <v>204</v>
      </c>
      <c r="BF33" s="404"/>
      <c r="BG33" s="404" t="s">
        <v>205</v>
      </c>
      <c r="BH33" s="404"/>
      <c r="BI33" s="404"/>
      <c r="BJ33" s="404"/>
      <c r="BK33" s="404"/>
      <c r="BL33" s="404"/>
      <c r="BM33" s="404"/>
      <c r="BN33" s="404"/>
      <c r="BO33" s="404"/>
      <c r="BP33" s="404"/>
      <c r="BQ33" s="404"/>
      <c r="BR33" s="404"/>
      <c r="BS33" s="404"/>
      <c r="BT33" s="404"/>
      <c r="BU33" s="404"/>
      <c r="BV33" s="204"/>
      <c r="BW33" s="405" t="s">
        <v>204</v>
      </c>
      <c r="BX33" s="405"/>
      <c r="BY33" s="404" t="s">
        <v>206</v>
      </c>
      <c r="BZ33" s="404"/>
      <c r="CA33" s="404"/>
      <c r="CB33" s="404"/>
      <c r="CC33" s="404"/>
      <c r="CD33" s="404"/>
      <c r="CE33" s="404"/>
      <c r="CF33" s="404"/>
      <c r="CG33" s="404"/>
      <c r="CH33" s="404"/>
      <c r="CI33" s="404"/>
      <c r="CJ33" s="404"/>
      <c r="CK33" s="404"/>
      <c r="CL33" s="404"/>
      <c r="CM33" s="404"/>
      <c r="CN33" s="203"/>
      <c r="CO33" s="405" t="s">
        <v>201</v>
      </c>
      <c r="CP33" s="405"/>
      <c r="CQ33" s="404" t="s">
        <v>207</v>
      </c>
      <c r="CR33" s="404"/>
      <c r="CS33" s="404"/>
      <c r="CT33" s="404"/>
      <c r="CU33" s="404"/>
      <c r="CV33" s="404"/>
      <c r="CW33" s="404"/>
      <c r="CX33" s="404"/>
      <c r="CY33" s="404"/>
      <c r="CZ33" s="404"/>
      <c r="DA33" s="404"/>
      <c r="DB33" s="404"/>
      <c r="DC33" s="404"/>
      <c r="DD33" s="404"/>
      <c r="DE33" s="404"/>
      <c r="DF33" s="203"/>
      <c r="DG33" s="403" t="s">
        <v>208</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IF('各会計、関係団体の財政状況及び健全化判断比率'!B32="","",'各会計、関係団体の財政状況及び健全化判断比率'!B32)</f>
        <v>水道事業会計</v>
      </c>
      <c r="AP34" s="402"/>
      <c r="AQ34" s="402"/>
      <c r="AR34" s="402"/>
      <c r="AS34" s="402"/>
      <c r="AT34" s="402"/>
      <c r="AU34" s="402"/>
      <c r="AV34" s="402"/>
      <c r="AW34" s="402"/>
      <c r="AX34" s="402"/>
      <c r="AY34" s="402"/>
      <c r="AZ34" s="402"/>
      <c r="BA34" s="402"/>
      <c r="BB34" s="402"/>
      <c r="BC34" s="402"/>
      <c r="BD34" s="178"/>
      <c r="BE34" s="401">
        <f>IF(BG34="","",MAX(C34:D43,U34:V43,AM34:AN43)+1)</f>
        <v>7</v>
      </c>
      <c r="BF34" s="401"/>
      <c r="BG34" s="402" t="str">
        <f>IF('各会計、関係団体の財政状況及び健全化判断比率'!B33="","",'各会計、関係団体の財政状況及び健全化判断比率'!B33)</f>
        <v>下水道事業特別会計</v>
      </c>
      <c r="BH34" s="402"/>
      <c r="BI34" s="402"/>
      <c r="BJ34" s="402"/>
      <c r="BK34" s="402"/>
      <c r="BL34" s="402"/>
      <c r="BM34" s="402"/>
      <c r="BN34" s="402"/>
      <c r="BO34" s="402"/>
      <c r="BP34" s="402"/>
      <c r="BQ34" s="402"/>
      <c r="BR34" s="402"/>
      <c r="BS34" s="402"/>
      <c r="BT34" s="402"/>
      <c r="BU34" s="402"/>
      <c r="BV34" s="178"/>
      <c r="BW34" s="401">
        <f>IF(BY34="","",MAX(C34:D43,U34:V43,AM34:AN43,BE34:BF43)+1)</f>
        <v>9</v>
      </c>
      <c r="BX34" s="401"/>
      <c r="BY34" s="402" t="str">
        <f>IF('各会計、関係団体の財政状況及び健全化判断比率'!B68="","",'各会計、関係団体の財政状況及び健全化判断比率'!B68)</f>
        <v>豊能郡環境施設組合</v>
      </c>
      <c r="BZ34" s="402"/>
      <c r="CA34" s="402"/>
      <c r="CB34" s="402"/>
      <c r="CC34" s="402"/>
      <c r="CD34" s="402"/>
      <c r="CE34" s="402"/>
      <c r="CF34" s="402"/>
      <c r="CG34" s="402"/>
      <c r="CH34" s="402"/>
      <c r="CI34" s="402"/>
      <c r="CJ34" s="402"/>
      <c r="CK34" s="402"/>
      <c r="CL34" s="402"/>
      <c r="CM34" s="402"/>
      <c r="CN34" s="178"/>
      <c r="CO34" s="401">
        <f>IF(CQ34="","",MAX(C34:D43,U34:V43,AM34:AN43,BE34:BF43,BW34:BX43)+1)</f>
        <v>15</v>
      </c>
      <c r="CP34" s="401"/>
      <c r="CQ34" s="402" t="str">
        <f>IF('各会計、関係団体の財政状況及び健全化判断比率'!BS7="","",'各会計、関係団体の財政状況及び健全化判断比率'!BS7)</f>
        <v>能勢物産センター</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後期高齢者医療特別会計</v>
      </c>
      <c r="X35" s="402"/>
      <c r="Y35" s="402"/>
      <c r="Z35" s="402"/>
      <c r="AA35" s="402"/>
      <c r="AB35" s="402"/>
      <c r="AC35" s="402"/>
      <c r="AD35" s="402"/>
      <c r="AE35" s="402"/>
      <c r="AF35" s="402"/>
      <c r="AG35" s="402"/>
      <c r="AH35" s="402"/>
      <c r="AI35" s="402"/>
      <c r="AJ35" s="402"/>
      <c r="AK35" s="402"/>
      <c r="AL35" s="178"/>
      <c r="AM35" s="401" t="str">
        <f t="shared" ref="AM35:AM43" si="0">IF(AO35="","",AM34+1)</f>
        <v/>
      </c>
      <c r="AN35" s="401"/>
      <c r="AO35" s="402"/>
      <c r="AP35" s="402"/>
      <c r="AQ35" s="402"/>
      <c r="AR35" s="402"/>
      <c r="AS35" s="402"/>
      <c r="AT35" s="402"/>
      <c r="AU35" s="402"/>
      <c r="AV35" s="402"/>
      <c r="AW35" s="402"/>
      <c r="AX35" s="402"/>
      <c r="AY35" s="402"/>
      <c r="AZ35" s="402"/>
      <c r="BA35" s="402"/>
      <c r="BB35" s="402"/>
      <c r="BC35" s="402"/>
      <c r="BD35" s="178"/>
      <c r="BE35" s="401">
        <f t="shared" ref="BE35:BE43" si="1">IF(BG35="","",BE34+1)</f>
        <v>8</v>
      </c>
      <c r="BF35" s="401"/>
      <c r="BG35" s="402" t="str">
        <f>IF('各会計、関係団体の財政状況及び健全化判断比率'!B34="","",'各会計、関係団体の財政状況及び健全化判断比率'!B34)</f>
        <v>農業集落排水事業特別会計</v>
      </c>
      <c r="BH35" s="402"/>
      <c r="BI35" s="402"/>
      <c r="BJ35" s="402"/>
      <c r="BK35" s="402"/>
      <c r="BL35" s="402"/>
      <c r="BM35" s="402"/>
      <c r="BN35" s="402"/>
      <c r="BO35" s="402"/>
      <c r="BP35" s="402"/>
      <c r="BQ35" s="402"/>
      <c r="BR35" s="402"/>
      <c r="BS35" s="402"/>
      <c r="BT35" s="402"/>
      <c r="BU35" s="402"/>
      <c r="BV35" s="178"/>
      <c r="BW35" s="401">
        <f t="shared" ref="BW35:BW43" si="2">IF(BY35="","",BW34+1)</f>
        <v>10</v>
      </c>
      <c r="BX35" s="401"/>
      <c r="BY35" s="402" t="str">
        <f>IF('各会計、関係団体の財政状況及び健全化判断比率'!B69="","",'各会計、関係団体の財政状況及び健全化判断比率'!B69)</f>
        <v>猪名川上流広域ごみ処理施設組合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介護保険特別会計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11</v>
      </c>
      <c r="BX36" s="401"/>
      <c r="BY36" s="402" t="str">
        <f>IF('各会計、関係団体の財政状況及び健全化判断比率'!B70="","",'各会計、関係団体の財政状況及び健全化判断比率'!B70)</f>
        <v>大阪府後期高齢者医療広域連合
（一般会計）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f t="shared" si="4"/>
        <v>5</v>
      </c>
      <c r="V37" s="401"/>
      <c r="W37" s="402" t="str">
        <f>IF('各会計、関係団体の財政状況及び健全化判断比率'!B31="","",'各会計、関係団体の財政状況及び健全化判断比率'!B31)</f>
        <v>国民健康保険診療所特別会計</v>
      </c>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12</v>
      </c>
      <c r="BX37" s="401"/>
      <c r="BY37" s="402" t="str">
        <f>IF('各会計、関係団体の財政状況及び健全化判断比率'!B71="","",'各会計、関係団体の財政状況及び健全化判断比率'!B71)</f>
        <v>大阪府後期高齢者医療広域連合
（後期高齢者医療特別会計）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13</v>
      </c>
      <c r="BX38" s="401"/>
      <c r="BY38" s="402" t="str">
        <f>IF('各会計、関係団体の財政状況及び健全化判断比率'!B72="","",'各会計、関係団体の財政状況及び健全化判断比率'!B72)</f>
        <v>大阪広域水道企業団
（水道事業会計）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14</v>
      </c>
      <c r="BX39" s="401"/>
      <c r="BY39" s="402" t="str">
        <f>IF('各会計、関係団体の財政状況及び健全化判断比率'!B73="","",'各会計、関係団体の財政状況及び健全化判断比率'!B73)</f>
        <v>大阪広域水道企業団
（工業用水道事業会計）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98" t="s">
        <v>210</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211</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212</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213</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214</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215</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216</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8" t="s">
        <v>604</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84" t="s">
        <v>574</v>
      </c>
      <c r="D34" s="1184"/>
      <c r="E34" s="1185"/>
      <c r="F34" s="32">
        <v>24.47</v>
      </c>
      <c r="G34" s="33">
        <v>25.18</v>
      </c>
      <c r="H34" s="33">
        <v>26.88</v>
      </c>
      <c r="I34" s="33">
        <v>26.37</v>
      </c>
      <c r="J34" s="34">
        <v>25.27</v>
      </c>
      <c r="K34" s="22"/>
      <c r="L34" s="22"/>
      <c r="M34" s="22"/>
      <c r="N34" s="22"/>
      <c r="O34" s="22"/>
      <c r="P34" s="22"/>
    </row>
    <row r="35" spans="1:16" ht="39" customHeight="1" x14ac:dyDescent="0.15">
      <c r="A35" s="22"/>
      <c r="B35" s="35"/>
      <c r="C35" s="1178" t="s">
        <v>575</v>
      </c>
      <c r="D35" s="1179"/>
      <c r="E35" s="1180"/>
      <c r="F35" s="36">
        <v>4.74</v>
      </c>
      <c r="G35" s="37">
        <v>4.46</v>
      </c>
      <c r="H35" s="37">
        <v>4.6399999999999997</v>
      </c>
      <c r="I35" s="37">
        <v>4.87</v>
      </c>
      <c r="J35" s="38">
        <v>8.3699999999999992</v>
      </c>
      <c r="K35" s="22"/>
      <c r="L35" s="22"/>
      <c r="M35" s="22"/>
      <c r="N35" s="22"/>
      <c r="O35" s="22"/>
      <c r="P35" s="22"/>
    </row>
    <row r="36" spans="1:16" ht="39" customHeight="1" x14ac:dyDescent="0.15">
      <c r="A36" s="22"/>
      <c r="B36" s="35"/>
      <c r="C36" s="1178" t="s">
        <v>576</v>
      </c>
      <c r="D36" s="1179"/>
      <c r="E36" s="1180"/>
      <c r="F36" s="36">
        <v>7.32</v>
      </c>
      <c r="G36" s="37">
        <v>3.36</v>
      </c>
      <c r="H36" s="37">
        <v>3.74</v>
      </c>
      <c r="I36" s="37">
        <v>4.3099999999999996</v>
      </c>
      <c r="J36" s="38">
        <v>3.95</v>
      </c>
      <c r="K36" s="22"/>
      <c r="L36" s="22"/>
      <c r="M36" s="22"/>
      <c r="N36" s="22"/>
      <c r="O36" s="22"/>
      <c r="P36" s="22"/>
    </row>
    <row r="37" spans="1:16" ht="39" customHeight="1" x14ac:dyDescent="0.15">
      <c r="A37" s="22"/>
      <c r="B37" s="35"/>
      <c r="C37" s="1178" t="s">
        <v>577</v>
      </c>
      <c r="D37" s="1179"/>
      <c r="E37" s="1180"/>
      <c r="F37" s="36">
        <v>0.73</v>
      </c>
      <c r="G37" s="37">
        <v>0.65</v>
      </c>
      <c r="H37" s="37">
        <v>0.38</v>
      </c>
      <c r="I37" s="37">
        <v>0.61</v>
      </c>
      <c r="J37" s="38">
        <v>0.31</v>
      </c>
      <c r="K37" s="22"/>
      <c r="L37" s="22"/>
      <c r="M37" s="22"/>
      <c r="N37" s="22"/>
      <c r="O37" s="22"/>
      <c r="P37" s="22"/>
    </row>
    <row r="38" spans="1:16" ht="39" customHeight="1" x14ac:dyDescent="0.15">
      <c r="A38" s="22"/>
      <c r="B38" s="35"/>
      <c r="C38" s="1178" t="s">
        <v>578</v>
      </c>
      <c r="D38" s="1179"/>
      <c r="E38" s="1180"/>
      <c r="F38" s="36">
        <v>0.22</v>
      </c>
      <c r="G38" s="37">
        <v>0.38</v>
      </c>
      <c r="H38" s="37">
        <v>0.35</v>
      </c>
      <c r="I38" s="37">
        <v>0.2</v>
      </c>
      <c r="J38" s="38">
        <v>0.28999999999999998</v>
      </c>
      <c r="K38" s="22"/>
      <c r="L38" s="22"/>
      <c r="M38" s="22"/>
      <c r="N38" s="22"/>
      <c r="O38" s="22"/>
      <c r="P38" s="22"/>
    </row>
    <row r="39" spans="1:16" ht="39" customHeight="1" x14ac:dyDescent="0.15">
      <c r="A39" s="22"/>
      <c r="B39" s="35"/>
      <c r="C39" s="1178" t="s">
        <v>579</v>
      </c>
      <c r="D39" s="1179"/>
      <c r="E39" s="1180"/>
      <c r="F39" s="36">
        <v>0.09</v>
      </c>
      <c r="G39" s="37">
        <v>0.08</v>
      </c>
      <c r="H39" s="37">
        <v>0.09</v>
      </c>
      <c r="I39" s="37">
        <v>0.1</v>
      </c>
      <c r="J39" s="38">
        <v>0.14000000000000001</v>
      </c>
      <c r="K39" s="22"/>
      <c r="L39" s="22"/>
      <c r="M39" s="22"/>
      <c r="N39" s="22"/>
      <c r="O39" s="22"/>
      <c r="P39" s="22"/>
    </row>
    <row r="40" spans="1:16" ht="39" customHeight="1" x14ac:dyDescent="0.15">
      <c r="A40" s="22"/>
      <c r="B40" s="35"/>
      <c r="C40" s="1178" t="s">
        <v>580</v>
      </c>
      <c r="D40" s="1179"/>
      <c r="E40" s="1180"/>
      <c r="F40" s="36">
        <v>0.14000000000000001</v>
      </c>
      <c r="G40" s="37">
        <v>0.22</v>
      </c>
      <c r="H40" s="37">
        <v>0.27</v>
      </c>
      <c r="I40" s="37">
        <v>0.34</v>
      </c>
      <c r="J40" s="38">
        <v>0.12</v>
      </c>
      <c r="K40" s="22"/>
      <c r="L40" s="22"/>
      <c r="M40" s="22"/>
      <c r="N40" s="22"/>
      <c r="O40" s="22"/>
      <c r="P40" s="22"/>
    </row>
    <row r="41" spans="1:16" ht="39" customHeight="1" x14ac:dyDescent="0.15">
      <c r="A41" s="22"/>
      <c r="B41" s="35"/>
      <c r="C41" s="1178" t="s">
        <v>581</v>
      </c>
      <c r="D41" s="1179"/>
      <c r="E41" s="1180"/>
      <c r="F41" s="36">
        <v>0.02</v>
      </c>
      <c r="G41" s="37">
        <v>0.01</v>
      </c>
      <c r="H41" s="37">
        <v>0.02</v>
      </c>
      <c r="I41" s="37">
        <v>0.04</v>
      </c>
      <c r="J41" s="38">
        <v>0.01</v>
      </c>
      <c r="K41" s="22"/>
      <c r="L41" s="22"/>
      <c r="M41" s="22"/>
      <c r="N41" s="22"/>
      <c r="O41" s="22"/>
      <c r="P41" s="22"/>
    </row>
    <row r="42" spans="1:16" ht="39" customHeight="1" x14ac:dyDescent="0.15">
      <c r="A42" s="22"/>
      <c r="B42" s="39"/>
      <c r="C42" s="1178" t="s">
        <v>582</v>
      </c>
      <c r="D42" s="1179"/>
      <c r="E42" s="1180"/>
      <c r="F42" s="36" t="s">
        <v>524</v>
      </c>
      <c r="G42" s="37" t="s">
        <v>524</v>
      </c>
      <c r="H42" s="37" t="s">
        <v>524</v>
      </c>
      <c r="I42" s="37" t="s">
        <v>524</v>
      </c>
      <c r="J42" s="38" t="s">
        <v>524</v>
      </c>
      <c r="K42" s="22"/>
      <c r="L42" s="22"/>
      <c r="M42" s="22"/>
      <c r="N42" s="22"/>
      <c r="O42" s="22"/>
      <c r="P42" s="22"/>
    </row>
    <row r="43" spans="1:16" ht="39" customHeight="1" thickBot="1" x14ac:dyDescent="0.2">
      <c r="A43" s="22"/>
      <c r="B43" s="40"/>
      <c r="C43" s="1181" t="s">
        <v>583</v>
      </c>
      <c r="D43" s="1182"/>
      <c r="E43" s="1183"/>
      <c r="F43" s="41" t="s">
        <v>524</v>
      </c>
      <c r="G43" s="42" t="s">
        <v>524</v>
      </c>
      <c r="H43" s="42">
        <v>0</v>
      </c>
      <c r="I43" s="42" t="s">
        <v>524</v>
      </c>
      <c r="J43" s="43" t="s">
        <v>524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JmCVRdetmseotF59jTJYiPA30DuopikW4LDy1e9yZDa69kXqbqGXa3J4a0FXPnjXktqiyY+L+wxZuroZmZMtg==" saltValue="R9w9cQMD2mOP8PxoWdev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04" t="s">
        <v>10</v>
      </c>
      <c r="C45" s="1205"/>
      <c r="D45" s="58"/>
      <c r="E45" s="1210" t="s">
        <v>11</v>
      </c>
      <c r="F45" s="1210"/>
      <c r="G45" s="1210"/>
      <c r="H45" s="1210"/>
      <c r="I45" s="1210"/>
      <c r="J45" s="1211"/>
      <c r="K45" s="59">
        <v>482</v>
      </c>
      <c r="L45" s="60">
        <v>509</v>
      </c>
      <c r="M45" s="60">
        <v>523</v>
      </c>
      <c r="N45" s="60">
        <v>538</v>
      </c>
      <c r="O45" s="61">
        <v>561</v>
      </c>
      <c r="P45" s="48"/>
      <c r="Q45" s="48"/>
      <c r="R45" s="48"/>
      <c r="S45" s="48"/>
      <c r="T45" s="48"/>
      <c r="U45" s="48"/>
    </row>
    <row r="46" spans="1:21" ht="30.75" customHeight="1" x14ac:dyDescent="0.15">
      <c r="A46" s="48"/>
      <c r="B46" s="1206"/>
      <c r="C46" s="1207"/>
      <c r="D46" s="62"/>
      <c r="E46" s="1188" t="s">
        <v>12</v>
      </c>
      <c r="F46" s="1188"/>
      <c r="G46" s="1188"/>
      <c r="H46" s="1188"/>
      <c r="I46" s="1188"/>
      <c r="J46" s="1189"/>
      <c r="K46" s="63" t="s">
        <v>524</v>
      </c>
      <c r="L46" s="64" t="s">
        <v>524</v>
      </c>
      <c r="M46" s="64" t="s">
        <v>524</v>
      </c>
      <c r="N46" s="64" t="s">
        <v>524</v>
      </c>
      <c r="O46" s="65" t="s">
        <v>524</v>
      </c>
      <c r="P46" s="48"/>
      <c r="Q46" s="48"/>
      <c r="R46" s="48"/>
      <c r="S46" s="48"/>
      <c r="T46" s="48"/>
      <c r="U46" s="48"/>
    </row>
    <row r="47" spans="1:21" ht="30.75" customHeight="1" x14ac:dyDescent="0.15">
      <c r="A47" s="48"/>
      <c r="B47" s="1206"/>
      <c r="C47" s="1207"/>
      <c r="D47" s="62"/>
      <c r="E47" s="1188" t="s">
        <v>13</v>
      </c>
      <c r="F47" s="1188"/>
      <c r="G47" s="1188"/>
      <c r="H47" s="1188"/>
      <c r="I47" s="1188"/>
      <c r="J47" s="1189"/>
      <c r="K47" s="63" t="s">
        <v>524</v>
      </c>
      <c r="L47" s="64" t="s">
        <v>524</v>
      </c>
      <c r="M47" s="64" t="s">
        <v>524</v>
      </c>
      <c r="N47" s="64" t="s">
        <v>524</v>
      </c>
      <c r="O47" s="65" t="s">
        <v>524</v>
      </c>
      <c r="P47" s="48"/>
      <c r="Q47" s="48"/>
      <c r="R47" s="48"/>
      <c r="S47" s="48"/>
      <c r="T47" s="48"/>
      <c r="U47" s="48"/>
    </row>
    <row r="48" spans="1:21" ht="30.75" customHeight="1" x14ac:dyDescent="0.15">
      <c r="A48" s="48"/>
      <c r="B48" s="1206"/>
      <c r="C48" s="1207"/>
      <c r="D48" s="62"/>
      <c r="E48" s="1188" t="s">
        <v>14</v>
      </c>
      <c r="F48" s="1188"/>
      <c r="G48" s="1188"/>
      <c r="H48" s="1188"/>
      <c r="I48" s="1188"/>
      <c r="J48" s="1189"/>
      <c r="K48" s="63">
        <v>339</v>
      </c>
      <c r="L48" s="64">
        <v>337</v>
      </c>
      <c r="M48" s="64">
        <v>339</v>
      </c>
      <c r="N48" s="64">
        <v>336</v>
      </c>
      <c r="O48" s="65">
        <v>335</v>
      </c>
      <c r="P48" s="48"/>
      <c r="Q48" s="48"/>
      <c r="R48" s="48"/>
      <c r="S48" s="48"/>
      <c r="T48" s="48"/>
      <c r="U48" s="48"/>
    </row>
    <row r="49" spans="1:21" ht="30.75" customHeight="1" x14ac:dyDescent="0.15">
      <c r="A49" s="48"/>
      <c r="B49" s="1206"/>
      <c r="C49" s="1207"/>
      <c r="D49" s="62"/>
      <c r="E49" s="1188" t="s">
        <v>15</v>
      </c>
      <c r="F49" s="1188"/>
      <c r="G49" s="1188"/>
      <c r="H49" s="1188"/>
      <c r="I49" s="1188"/>
      <c r="J49" s="1189"/>
      <c r="K49" s="63">
        <v>86</v>
      </c>
      <c r="L49" s="64">
        <v>86</v>
      </c>
      <c r="M49" s="64">
        <v>80</v>
      </c>
      <c r="N49" s="64">
        <v>79</v>
      </c>
      <c r="O49" s="65">
        <v>74</v>
      </c>
      <c r="P49" s="48"/>
      <c r="Q49" s="48"/>
      <c r="R49" s="48"/>
      <c r="S49" s="48"/>
      <c r="T49" s="48"/>
      <c r="U49" s="48"/>
    </row>
    <row r="50" spans="1:21" ht="30.75" customHeight="1" x14ac:dyDescent="0.15">
      <c r="A50" s="48"/>
      <c r="B50" s="1206"/>
      <c r="C50" s="1207"/>
      <c r="D50" s="62"/>
      <c r="E50" s="1188" t="s">
        <v>16</v>
      </c>
      <c r="F50" s="1188"/>
      <c r="G50" s="1188"/>
      <c r="H50" s="1188"/>
      <c r="I50" s="1188"/>
      <c r="J50" s="1189"/>
      <c r="K50" s="63" t="s">
        <v>524</v>
      </c>
      <c r="L50" s="64" t="s">
        <v>524</v>
      </c>
      <c r="M50" s="64" t="s">
        <v>524</v>
      </c>
      <c r="N50" s="64" t="s">
        <v>524</v>
      </c>
      <c r="O50" s="65" t="s">
        <v>524</v>
      </c>
      <c r="P50" s="48"/>
      <c r="Q50" s="48"/>
      <c r="R50" s="48"/>
      <c r="S50" s="48"/>
      <c r="T50" s="48"/>
      <c r="U50" s="48"/>
    </row>
    <row r="51" spans="1:21" ht="30.75" customHeight="1" x14ac:dyDescent="0.15">
      <c r="A51" s="48"/>
      <c r="B51" s="1208"/>
      <c r="C51" s="1209"/>
      <c r="D51" s="66"/>
      <c r="E51" s="1188" t="s">
        <v>17</v>
      </c>
      <c r="F51" s="1188"/>
      <c r="G51" s="1188"/>
      <c r="H51" s="1188"/>
      <c r="I51" s="1188"/>
      <c r="J51" s="1189"/>
      <c r="K51" s="63" t="s">
        <v>524</v>
      </c>
      <c r="L51" s="64" t="s">
        <v>524</v>
      </c>
      <c r="M51" s="64" t="s">
        <v>524</v>
      </c>
      <c r="N51" s="64" t="s">
        <v>524</v>
      </c>
      <c r="O51" s="65" t="s">
        <v>524</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463</v>
      </c>
      <c r="L52" s="64">
        <v>486</v>
      </c>
      <c r="M52" s="64">
        <v>502</v>
      </c>
      <c r="N52" s="64">
        <v>505</v>
      </c>
      <c r="O52" s="65">
        <v>489</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444</v>
      </c>
      <c r="L53" s="69">
        <v>446</v>
      </c>
      <c r="M53" s="69">
        <v>440</v>
      </c>
      <c r="N53" s="69">
        <v>448</v>
      </c>
      <c r="O53" s="70">
        <v>481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194" t="s">
        <v>24</v>
      </c>
      <c r="C57" s="1195"/>
      <c r="D57" s="1198" t="s">
        <v>25</v>
      </c>
      <c r="E57" s="1199"/>
      <c r="F57" s="1199"/>
      <c r="G57" s="1199"/>
      <c r="H57" s="1199"/>
      <c r="I57" s="1199"/>
      <c r="J57" s="1200"/>
      <c r="K57" s="83"/>
      <c r="L57" s="84"/>
      <c r="M57" s="84"/>
      <c r="N57" s="84"/>
      <c r="O57" s="85"/>
    </row>
    <row r="58" spans="1:21" ht="31.5" customHeight="1" thickBot="1" x14ac:dyDescent="0.2">
      <c r="B58" s="1196"/>
      <c r="C58" s="1197"/>
      <c r="D58" s="1201" t="s">
        <v>26</v>
      </c>
      <c r="E58" s="1202"/>
      <c r="F58" s="1202"/>
      <c r="G58" s="1202"/>
      <c r="H58" s="1202"/>
      <c r="I58" s="1202"/>
      <c r="J58" s="120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ACmgd31f+RCoxluEKuyBqf1JOmX8al2pmYmcZYKsjZAxHyHyKSHkLIY/ueZTIoT2sIUczV5UW8kPb4SctLwKg==" saltValue="BipjryBHAvWQ85b/sUtp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24" t="s">
        <v>29</v>
      </c>
      <c r="C41" s="1225"/>
      <c r="D41" s="102"/>
      <c r="E41" s="1226" t="s">
        <v>30</v>
      </c>
      <c r="F41" s="1226"/>
      <c r="G41" s="1226"/>
      <c r="H41" s="1227"/>
      <c r="I41" s="346">
        <v>5619</v>
      </c>
      <c r="J41" s="347">
        <v>5634</v>
      </c>
      <c r="K41" s="347">
        <v>6242</v>
      </c>
      <c r="L41" s="347">
        <v>7031</v>
      </c>
      <c r="M41" s="348">
        <v>6972</v>
      </c>
    </row>
    <row r="42" spans="2:13" ht="27.75" customHeight="1" x14ac:dyDescent="0.15">
      <c r="B42" s="1214"/>
      <c r="C42" s="1215"/>
      <c r="D42" s="103"/>
      <c r="E42" s="1218" t="s">
        <v>31</v>
      </c>
      <c r="F42" s="1218"/>
      <c r="G42" s="1218"/>
      <c r="H42" s="1219"/>
      <c r="I42" s="349" t="s">
        <v>524</v>
      </c>
      <c r="J42" s="350" t="s">
        <v>524</v>
      </c>
      <c r="K42" s="350" t="s">
        <v>524</v>
      </c>
      <c r="L42" s="350" t="s">
        <v>524</v>
      </c>
      <c r="M42" s="351" t="s">
        <v>524</v>
      </c>
    </row>
    <row r="43" spans="2:13" ht="27.75" customHeight="1" x14ac:dyDescent="0.15">
      <c r="B43" s="1214"/>
      <c r="C43" s="1215"/>
      <c r="D43" s="103"/>
      <c r="E43" s="1218" t="s">
        <v>32</v>
      </c>
      <c r="F43" s="1218"/>
      <c r="G43" s="1218"/>
      <c r="H43" s="1219"/>
      <c r="I43" s="349">
        <v>4786</v>
      </c>
      <c r="J43" s="350">
        <v>4623</v>
      </c>
      <c r="K43" s="350">
        <v>4486</v>
      </c>
      <c r="L43" s="350">
        <v>4332</v>
      </c>
      <c r="M43" s="351">
        <v>4112</v>
      </c>
    </row>
    <row r="44" spans="2:13" ht="27.75" customHeight="1" x14ac:dyDescent="0.15">
      <c r="B44" s="1214"/>
      <c r="C44" s="1215"/>
      <c r="D44" s="103"/>
      <c r="E44" s="1218" t="s">
        <v>33</v>
      </c>
      <c r="F44" s="1218"/>
      <c r="G44" s="1218"/>
      <c r="H44" s="1219"/>
      <c r="I44" s="349">
        <v>364</v>
      </c>
      <c r="J44" s="350">
        <v>283</v>
      </c>
      <c r="K44" s="350">
        <v>207</v>
      </c>
      <c r="L44" s="350">
        <v>131</v>
      </c>
      <c r="M44" s="351">
        <v>59</v>
      </c>
    </row>
    <row r="45" spans="2:13" ht="27.75" customHeight="1" x14ac:dyDescent="0.15">
      <c r="B45" s="1214"/>
      <c r="C45" s="1215"/>
      <c r="D45" s="103"/>
      <c r="E45" s="1218" t="s">
        <v>34</v>
      </c>
      <c r="F45" s="1218"/>
      <c r="G45" s="1218"/>
      <c r="H45" s="1219"/>
      <c r="I45" s="349">
        <v>863</v>
      </c>
      <c r="J45" s="350">
        <v>876</v>
      </c>
      <c r="K45" s="350">
        <v>861</v>
      </c>
      <c r="L45" s="350">
        <v>856</v>
      </c>
      <c r="M45" s="351">
        <v>818</v>
      </c>
    </row>
    <row r="46" spans="2:13" ht="27.75" customHeight="1" x14ac:dyDescent="0.15">
      <c r="B46" s="1214"/>
      <c r="C46" s="1215"/>
      <c r="D46" s="104"/>
      <c r="E46" s="1218" t="s">
        <v>35</v>
      </c>
      <c r="F46" s="1218"/>
      <c r="G46" s="1218"/>
      <c r="H46" s="1219"/>
      <c r="I46" s="349" t="s">
        <v>524</v>
      </c>
      <c r="J46" s="350" t="s">
        <v>524</v>
      </c>
      <c r="K46" s="350" t="s">
        <v>524</v>
      </c>
      <c r="L46" s="350" t="s">
        <v>524</v>
      </c>
      <c r="M46" s="351" t="s">
        <v>524</v>
      </c>
    </row>
    <row r="47" spans="2:13" ht="27.75" customHeight="1" x14ac:dyDescent="0.15">
      <c r="B47" s="1214"/>
      <c r="C47" s="1215"/>
      <c r="D47" s="105"/>
      <c r="E47" s="1228" t="s">
        <v>36</v>
      </c>
      <c r="F47" s="1229"/>
      <c r="G47" s="1229"/>
      <c r="H47" s="1230"/>
      <c r="I47" s="349" t="s">
        <v>524</v>
      </c>
      <c r="J47" s="350" t="s">
        <v>524</v>
      </c>
      <c r="K47" s="350" t="s">
        <v>524</v>
      </c>
      <c r="L47" s="350" t="s">
        <v>524</v>
      </c>
      <c r="M47" s="351" t="s">
        <v>524</v>
      </c>
    </row>
    <row r="48" spans="2:13" ht="27.75" customHeight="1" x14ac:dyDescent="0.15">
      <c r="B48" s="1214"/>
      <c r="C48" s="1215"/>
      <c r="D48" s="103"/>
      <c r="E48" s="1218" t="s">
        <v>37</v>
      </c>
      <c r="F48" s="1218"/>
      <c r="G48" s="1218"/>
      <c r="H48" s="1219"/>
      <c r="I48" s="349" t="s">
        <v>524</v>
      </c>
      <c r="J48" s="350" t="s">
        <v>524</v>
      </c>
      <c r="K48" s="350" t="s">
        <v>524</v>
      </c>
      <c r="L48" s="350" t="s">
        <v>524</v>
      </c>
      <c r="M48" s="351" t="s">
        <v>524</v>
      </c>
    </row>
    <row r="49" spans="2:13" ht="27.75" customHeight="1" x14ac:dyDescent="0.15">
      <c r="B49" s="1216"/>
      <c r="C49" s="1217"/>
      <c r="D49" s="103"/>
      <c r="E49" s="1218" t="s">
        <v>38</v>
      </c>
      <c r="F49" s="1218"/>
      <c r="G49" s="1218"/>
      <c r="H49" s="1219"/>
      <c r="I49" s="349" t="s">
        <v>524</v>
      </c>
      <c r="J49" s="350" t="s">
        <v>524</v>
      </c>
      <c r="K49" s="350" t="s">
        <v>524</v>
      </c>
      <c r="L49" s="350" t="s">
        <v>524</v>
      </c>
      <c r="M49" s="351" t="s">
        <v>524</v>
      </c>
    </row>
    <row r="50" spans="2:13" ht="27.75" customHeight="1" x14ac:dyDescent="0.15">
      <c r="B50" s="1212" t="s">
        <v>39</v>
      </c>
      <c r="C50" s="1213"/>
      <c r="D50" s="106"/>
      <c r="E50" s="1218" t="s">
        <v>40</v>
      </c>
      <c r="F50" s="1218"/>
      <c r="G50" s="1218"/>
      <c r="H50" s="1219"/>
      <c r="I50" s="349">
        <v>2357</v>
      </c>
      <c r="J50" s="350">
        <v>2356</v>
      </c>
      <c r="K50" s="350">
        <v>2069</v>
      </c>
      <c r="L50" s="350">
        <v>2056</v>
      </c>
      <c r="M50" s="351">
        <v>2238</v>
      </c>
    </row>
    <row r="51" spans="2:13" ht="27.75" customHeight="1" x14ac:dyDescent="0.15">
      <c r="B51" s="1214"/>
      <c r="C51" s="1215"/>
      <c r="D51" s="103"/>
      <c r="E51" s="1218" t="s">
        <v>41</v>
      </c>
      <c r="F51" s="1218"/>
      <c r="G51" s="1218"/>
      <c r="H51" s="1219"/>
      <c r="I51" s="349" t="s">
        <v>524</v>
      </c>
      <c r="J51" s="350" t="s">
        <v>524</v>
      </c>
      <c r="K51" s="350" t="s">
        <v>524</v>
      </c>
      <c r="L51" s="350" t="s">
        <v>524</v>
      </c>
      <c r="M51" s="351" t="s">
        <v>524</v>
      </c>
    </row>
    <row r="52" spans="2:13" ht="27.75" customHeight="1" x14ac:dyDescent="0.15">
      <c r="B52" s="1216"/>
      <c r="C52" s="1217"/>
      <c r="D52" s="103"/>
      <c r="E52" s="1218" t="s">
        <v>42</v>
      </c>
      <c r="F52" s="1218"/>
      <c r="G52" s="1218"/>
      <c r="H52" s="1219"/>
      <c r="I52" s="349">
        <v>5763</v>
      </c>
      <c r="J52" s="350">
        <v>5760</v>
      </c>
      <c r="K52" s="350">
        <v>6389</v>
      </c>
      <c r="L52" s="350">
        <v>6333</v>
      </c>
      <c r="M52" s="351">
        <v>6216</v>
      </c>
    </row>
    <row r="53" spans="2:13" ht="27.75" customHeight="1" thickBot="1" x14ac:dyDescent="0.2">
      <c r="B53" s="1220" t="s">
        <v>43</v>
      </c>
      <c r="C53" s="1221"/>
      <c r="D53" s="107"/>
      <c r="E53" s="1222" t="s">
        <v>44</v>
      </c>
      <c r="F53" s="1222"/>
      <c r="G53" s="1222"/>
      <c r="H53" s="1223"/>
      <c r="I53" s="352">
        <v>3512</v>
      </c>
      <c r="J53" s="353">
        <v>3301</v>
      </c>
      <c r="K53" s="353">
        <v>3337</v>
      </c>
      <c r="L53" s="353">
        <v>3961</v>
      </c>
      <c r="M53" s="354">
        <v>3507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HrHS/N5snJ7NIoVpnHqtvMw619RGRw15k1Jj3VQqyGi7m+c4VkdONrh2RrhjThXgHTRgHD+QTmZ91qhmue/Zxg==" saltValue="v76an7BgV3BOmhasCsAF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9" t="s">
        <v>47</v>
      </c>
      <c r="D55" s="1239"/>
      <c r="E55" s="1240"/>
      <c r="F55" s="119">
        <v>1350</v>
      </c>
      <c r="G55" s="119">
        <v>1248</v>
      </c>
      <c r="H55" s="120">
        <v>1428</v>
      </c>
    </row>
    <row r="56" spans="2:8" ht="52.5" customHeight="1" x14ac:dyDescent="0.15">
      <c r="B56" s="121"/>
      <c r="C56" s="1241" t="s">
        <v>48</v>
      </c>
      <c r="D56" s="1241"/>
      <c r="E56" s="1242"/>
      <c r="F56" s="122" t="s">
        <v>524</v>
      </c>
      <c r="G56" s="122" t="s">
        <v>524</v>
      </c>
      <c r="H56" s="123" t="s">
        <v>524</v>
      </c>
    </row>
    <row r="57" spans="2:8" ht="53.25" customHeight="1" x14ac:dyDescent="0.15">
      <c r="B57" s="121"/>
      <c r="C57" s="1243" t="s">
        <v>49</v>
      </c>
      <c r="D57" s="1243"/>
      <c r="E57" s="1244"/>
      <c r="F57" s="124">
        <v>355</v>
      </c>
      <c r="G57" s="124">
        <v>468</v>
      </c>
      <c r="H57" s="125">
        <v>461</v>
      </c>
    </row>
    <row r="58" spans="2:8" ht="45.75" customHeight="1" x14ac:dyDescent="0.15">
      <c r="B58" s="126"/>
      <c r="C58" s="1231" t="s">
        <v>598</v>
      </c>
      <c r="D58" s="1232"/>
      <c r="E58" s="1233"/>
      <c r="F58" s="127">
        <v>0</v>
      </c>
      <c r="G58" s="127">
        <v>183</v>
      </c>
      <c r="H58" s="128">
        <v>183</v>
      </c>
    </row>
    <row r="59" spans="2:8" ht="45.75" customHeight="1" x14ac:dyDescent="0.15">
      <c r="B59" s="126"/>
      <c r="C59" s="1231" t="s">
        <v>599</v>
      </c>
      <c r="D59" s="1232"/>
      <c r="E59" s="1233"/>
      <c r="F59" s="127">
        <v>123</v>
      </c>
      <c r="G59" s="127">
        <v>109</v>
      </c>
      <c r="H59" s="128">
        <v>95</v>
      </c>
    </row>
    <row r="60" spans="2:8" ht="45.75" customHeight="1" x14ac:dyDescent="0.15">
      <c r="B60" s="126"/>
      <c r="C60" s="1231" t="s">
        <v>600</v>
      </c>
      <c r="D60" s="1232"/>
      <c r="E60" s="1233"/>
      <c r="F60" s="127">
        <v>95</v>
      </c>
      <c r="G60" s="127">
        <v>85</v>
      </c>
      <c r="H60" s="128">
        <v>82</v>
      </c>
    </row>
    <row r="61" spans="2:8" ht="45.75" customHeight="1" x14ac:dyDescent="0.15">
      <c r="B61" s="126"/>
      <c r="C61" s="1231" t="s">
        <v>601</v>
      </c>
      <c r="D61" s="1232"/>
      <c r="E61" s="1233"/>
      <c r="F61" s="127">
        <v>95</v>
      </c>
      <c r="G61" s="127">
        <v>38</v>
      </c>
      <c r="H61" s="128">
        <v>38</v>
      </c>
    </row>
    <row r="62" spans="2:8" ht="45.75" customHeight="1" thickBot="1" x14ac:dyDescent="0.2">
      <c r="B62" s="129"/>
      <c r="C62" s="1234" t="s">
        <v>602</v>
      </c>
      <c r="D62" s="1235"/>
      <c r="E62" s="1236"/>
      <c r="F62" s="130">
        <v>5</v>
      </c>
      <c r="G62" s="130">
        <v>14</v>
      </c>
      <c r="H62" s="131">
        <v>23</v>
      </c>
    </row>
    <row r="63" spans="2:8" ht="52.5" customHeight="1" thickBot="1" x14ac:dyDescent="0.2">
      <c r="B63" s="132"/>
      <c r="C63" s="1237" t="s">
        <v>50</v>
      </c>
      <c r="D63" s="1237"/>
      <c r="E63" s="1238"/>
      <c r="F63" s="133">
        <v>1705</v>
      </c>
      <c r="G63" s="133">
        <v>1716</v>
      </c>
      <c r="H63" s="134">
        <v>1889</v>
      </c>
    </row>
    <row r="64" spans="2:8" x14ac:dyDescent="0.15"/>
  </sheetData>
  <sheetProtection algorithmName="SHA-512" hashValue="eYj/etGrTt0Sibz2RoH3j7vMuhjkqFFKwEyWZOPB4fUKNHAkMCm5Q3nbs1Afx9sVsU9+vIHtWeizRprWI/UKcg==" saltValue="ub+SRzg+zlf5gpBA4Noc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605</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606</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67" t="s">
        <v>607</v>
      </c>
      <c r="AO43" s="1268"/>
      <c r="AP43" s="1268"/>
      <c r="AQ43" s="1268"/>
      <c r="AR43" s="1268"/>
      <c r="AS43" s="1268"/>
      <c r="AT43" s="1268"/>
      <c r="AU43" s="1268"/>
      <c r="AV43" s="1268"/>
      <c r="AW43" s="1268"/>
      <c r="AX43" s="1268"/>
      <c r="AY43" s="1268"/>
      <c r="AZ43" s="1268"/>
      <c r="BA43" s="1268"/>
      <c r="BB43" s="1268"/>
      <c r="BC43" s="1268"/>
      <c r="BD43" s="1268"/>
      <c r="BE43" s="1268"/>
      <c r="BF43" s="1268"/>
      <c r="BG43" s="1268"/>
      <c r="BH43" s="1268"/>
      <c r="BI43" s="1268"/>
      <c r="BJ43" s="1268"/>
      <c r="BK43" s="1268"/>
      <c r="BL43" s="1268"/>
      <c r="BM43" s="1268"/>
      <c r="BN43" s="1268"/>
      <c r="BO43" s="1268"/>
      <c r="BP43" s="1268"/>
      <c r="BQ43" s="1268"/>
      <c r="BR43" s="1268"/>
      <c r="BS43" s="1268"/>
      <c r="BT43" s="1268"/>
      <c r="BU43" s="1268"/>
      <c r="BV43" s="1268"/>
      <c r="BW43" s="1268"/>
      <c r="BX43" s="1268"/>
      <c r="BY43" s="1268"/>
      <c r="BZ43" s="1268"/>
      <c r="CA43" s="1268"/>
      <c r="CB43" s="1268"/>
      <c r="CC43" s="1268"/>
      <c r="CD43" s="1268"/>
      <c r="CE43" s="1268"/>
      <c r="CF43" s="1268"/>
      <c r="CG43" s="1268"/>
      <c r="CH43" s="1268"/>
      <c r="CI43" s="1268"/>
      <c r="CJ43" s="1268"/>
      <c r="CK43" s="1268"/>
      <c r="CL43" s="1268"/>
      <c r="CM43" s="1268"/>
      <c r="CN43" s="1268"/>
      <c r="CO43" s="1268"/>
      <c r="CP43" s="1268"/>
      <c r="CQ43" s="1268"/>
      <c r="CR43" s="1268"/>
      <c r="CS43" s="1268"/>
      <c r="CT43" s="1268"/>
      <c r="CU43" s="1268"/>
      <c r="CV43" s="1268"/>
      <c r="CW43" s="1268"/>
      <c r="CX43" s="1268"/>
      <c r="CY43" s="1268"/>
      <c r="CZ43" s="1268"/>
      <c r="DA43" s="1268"/>
      <c r="DB43" s="1268"/>
      <c r="DC43" s="1269"/>
    </row>
    <row r="44" spans="2:109" x14ac:dyDescent="0.15">
      <c r="B44" s="370"/>
      <c r="AN44" s="1270"/>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2"/>
    </row>
    <row r="45" spans="2:109" x14ac:dyDescent="0.15">
      <c r="B45" s="370"/>
      <c r="AN45" s="1270"/>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2"/>
    </row>
    <row r="46" spans="2:109" x14ac:dyDescent="0.15">
      <c r="B46" s="370"/>
      <c r="AN46" s="1270"/>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2"/>
    </row>
    <row r="47" spans="2:109" x14ac:dyDescent="0.15">
      <c r="B47" s="370"/>
      <c r="AN47" s="1273"/>
      <c r="AO47" s="1274"/>
      <c r="AP47" s="1274"/>
      <c r="AQ47" s="1274"/>
      <c r="AR47" s="1274"/>
      <c r="AS47" s="1274"/>
      <c r="AT47" s="1274"/>
      <c r="AU47" s="1274"/>
      <c r="AV47" s="1274"/>
      <c r="AW47" s="1274"/>
      <c r="AX47" s="1274"/>
      <c r="AY47" s="1274"/>
      <c r="AZ47" s="1274"/>
      <c r="BA47" s="1274"/>
      <c r="BB47" s="1274"/>
      <c r="BC47" s="1274"/>
      <c r="BD47" s="1274"/>
      <c r="BE47" s="1274"/>
      <c r="BF47" s="1274"/>
      <c r="BG47" s="1274"/>
      <c r="BH47" s="1274"/>
      <c r="BI47" s="1274"/>
      <c r="BJ47" s="1274"/>
      <c r="BK47" s="1274"/>
      <c r="BL47" s="1274"/>
      <c r="BM47" s="1274"/>
      <c r="BN47" s="1274"/>
      <c r="BO47" s="1274"/>
      <c r="BP47" s="1274"/>
      <c r="BQ47" s="1274"/>
      <c r="BR47" s="1274"/>
      <c r="BS47" s="1274"/>
      <c r="BT47" s="1274"/>
      <c r="BU47" s="1274"/>
      <c r="BV47" s="1274"/>
      <c r="BW47" s="1274"/>
      <c r="BX47" s="1274"/>
      <c r="BY47" s="1274"/>
      <c r="BZ47" s="1274"/>
      <c r="CA47" s="1274"/>
      <c r="CB47" s="1274"/>
      <c r="CC47" s="1274"/>
      <c r="CD47" s="1274"/>
      <c r="CE47" s="1274"/>
      <c r="CF47" s="1274"/>
      <c r="CG47" s="1274"/>
      <c r="CH47" s="1274"/>
      <c r="CI47" s="1274"/>
      <c r="CJ47" s="1274"/>
      <c r="CK47" s="1274"/>
      <c r="CL47" s="1274"/>
      <c r="CM47" s="1274"/>
      <c r="CN47" s="1274"/>
      <c r="CO47" s="1274"/>
      <c r="CP47" s="1274"/>
      <c r="CQ47" s="1274"/>
      <c r="CR47" s="1274"/>
      <c r="CS47" s="1274"/>
      <c r="CT47" s="1274"/>
      <c r="CU47" s="1274"/>
      <c r="CV47" s="1274"/>
      <c r="CW47" s="1274"/>
      <c r="CX47" s="1274"/>
      <c r="CY47" s="1274"/>
      <c r="CZ47" s="1274"/>
      <c r="DA47" s="1274"/>
      <c r="DB47" s="1274"/>
      <c r="DC47" s="127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608</v>
      </c>
    </row>
    <row r="50" spans="1:109" x14ac:dyDescent="0.15">
      <c r="B50" s="370"/>
      <c r="G50" s="1245"/>
      <c r="H50" s="1245"/>
      <c r="I50" s="1245"/>
      <c r="J50" s="1245"/>
      <c r="K50" s="380"/>
      <c r="L50" s="380"/>
      <c r="M50" s="381"/>
      <c r="N50" s="381"/>
      <c r="AN50" s="1263"/>
      <c r="AO50" s="1264"/>
      <c r="AP50" s="1264"/>
      <c r="AQ50" s="1264"/>
      <c r="AR50" s="1264"/>
      <c r="AS50" s="1264"/>
      <c r="AT50" s="1264"/>
      <c r="AU50" s="1264"/>
      <c r="AV50" s="1264"/>
      <c r="AW50" s="1264"/>
      <c r="AX50" s="1264"/>
      <c r="AY50" s="1264"/>
      <c r="AZ50" s="1264"/>
      <c r="BA50" s="1264"/>
      <c r="BB50" s="1264"/>
      <c r="BC50" s="1264"/>
      <c r="BD50" s="1264"/>
      <c r="BE50" s="1264"/>
      <c r="BF50" s="1264"/>
      <c r="BG50" s="1264"/>
      <c r="BH50" s="1264"/>
      <c r="BI50" s="1264"/>
      <c r="BJ50" s="1264"/>
      <c r="BK50" s="1264"/>
      <c r="BL50" s="1264"/>
      <c r="BM50" s="1264"/>
      <c r="BN50" s="1264"/>
      <c r="BO50" s="1265"/>
      <c r="BP50" s="1251" t="s">
        <v>566</v>
      </c>
      <c r="BQ50" s="1251"/>
      <c r="BR50" s="1251"/>
      <c r="BS50" s="1251"/>
      <c r="BT50" s="1251"/>
      <c r="BU50" s="1251"/>
      <c r="BV50" s="1251"/>
      <c r="BW50" s="1251"/>
      <c r="BX50" s="1251" t="s">
        <v>567</v>
      </c>
      <c r="BY50" s="1251"/>
      <c r="BZ50" s="1251"/>
      <c r="CA50" s="1251"/>
      <c r="CB50" s="1251"/>
      <c r="CC50" s="1251"/>
      <c r="CD50" s="1251"/>
      <c r="CE50" s="1251"/>
      <c r="CF50" s="1251" t="s">
        <v>568</v>
      </c>
      <c r="CG50" s="1251"/>
      <c r="CH50" s="1251"/>
      <c r="CI50" s="1251"/>
      <c r="CJ50" s="1251"/>
      <c r="CK50" s="1251"/>
      <c r="CL50" s="1251"/>
      <c r="CM50" s="1251"/>
      <c r="CN50" s="1251" t="s">
        <v>569</v>
      </c>
      <c r="CO50" s="1251"/>
      <c r="CP50" s="1251"/>
      <c r="CQ50" s="1251"/>
      <c r="CR50" s="1251"/>
      <c r="CS50" s="1251"/>
      <c r="CT50" s="1251"/>
      <c r="CU50" s="1251"/>
      <c r="CV50" s="1251" t="s">
        <v>570</v>
      </c>
      <c r="CW50" s="1251"/>
      <c r="CX50" s="1251"/>
      <c r="CY50" s="1251"/>
      <c r="CZ50" s="1251"/>
      <c r="DA50" s="1251"/>
      <c r="DB50" s="1251"/>
      <c r="DC50" s="1251"/>
    </row>
    <row r="51" spans="1:109" ht="13.5" customHeight="1" x14ac:dyDescent="0.15">
      <c r="B51" s="370"/>
      <c r="G51" s="1262"/>
      <c r="H51" s="1262"/>
      <c r="I51" s="1266"/>
      <c r="J51" s="1266"/>
      <c r="K51" s="1252"/>
      <c r="L51" s="1252"/>
      <c r="M51" s="1252"/>
      <c r="N51" s="1252"/>
      <c r="AM51" s="379"/>
      <c r="AN51" s="1250" t="s">
        <v>609</v>
      </c>
      <c r="AO51" s="1250"/>
      <c r="AP51" s="1250"/>
      <c r="AQ51" s="1250"/>
      <c r="AR51" s="1250"/>
      <c r="AS51" s="1250"/>
      <c r="AT51" s="1250"/>
      <c r="AU51" s="1250"/>
      <c r="AV51" s="1250"/>
      <c r="AW51" s="1250"/>
      <c r="AX51" s="1250"/>
      <c r="AY51" s="1250"/>
      <c r="AZ51" s="1250"/>
      <c r="BA51" s="1250"/>
      <c r="BB51" s="1250" t="s">
        <v>610</v>
      </c>
      <c r="BC51" s="1250"/>
      <c r="BD51" s="1250"/>
      <c r="BE51" s="1250"/>
      <c r="BF51" s="1250"/>
      <c r="BG51" s="1250"/>
      <c r="BH51" s="1250"/>
      <c r="BI51" s="1250"/>
      <c r="BJ51" s="1250"/>
      <c r="BK51" s="1250"/>
      <c r="BL51" s="1250"/>
      <c r="BM51" s="1250"/>
      <c r="BN51" s="1250"/>
      <c r="BO51" s="1250"/>
      <c r="BP51" s="1247">
        <v>121.2</v>
      </c>
      <c r="BQ51" s="1247"/>
      <c r="BR51" s="1247"/>
      <c r="BS51" s="1247"/>
      <c r="BT51" s="1247"/>
      <c r="BU51" s="1247"/>
      <c r="BV51" s="1247"/>
      <c r="BW51" s="1247"/>
      <c r="BX51" s="1247">
        <v>115.4</v>
      </c>
      <c r="BY51" s="1247"/>
      <c r="BZ51" s="1247"/>
      <c r="CA51" s="1247"/>
      <c r="CB51" s="1247"/>
      <c r="CC51" s="1247"/>
      <c r="CD51" s="1247"/>
      <c r="CE51" s="1247"/>
      <c r="CF51" s="1247">
        <v>118.2</v>
      </c>
      <c r="CG51" s="1247"/>
      <c r="CH51" s="1247"/>
      <c r="CI51" s="1247"/>
      <c r="CJ51" s="1247"/>
      <c r="CK51" s="1247"/>
      <c r="CL51" s="1247"/>
      <c r="CM51" s="1247"/>
      <c r="CN51" s="1247">
        <v>132</v>
      </c>
      <c r="CO51" s="1247"/>
      <c r="CP51" s="1247"/>
      <c r="CQ51" s="1247"/>
      <c r="CR51" s="1247"/>
      <c r="CS51" s="1247"/>
      <c r="CT51" s="1247"/>
      <c r="CU51" s="1247"/>
      <c r="CV51" s="1247">
        <v>108</v>
      </c>
      <c r="CW51" s="1247"/>
      <c r="CX51" s="1247"/>
      <c r="CY51" s="1247"/>
      <c r="CZ51" s="1247"/>
      <c r="DA51" s="1247"/>
      <c r="DB51" s="1247"/>
      <c r="DC51" s="1247"/>
    </row>
    <row r="52" spans="1:109" x14ac:dyDescent="0.15">
      <c r="B52" s="370"/>
      <c r="G52" s="1262"/>
      <c r="H52" s="1262"/>
      <c r="I52" s="1266"/>
      <c r="J52" s="1266"/>
      <c r="K52" s="1252"/>
      <c r="L52" s="1252"/>
      <c r="M52" s="1252"/>
      <c r="N52" s="1252"/>
      <c r="AM52" s="379"/>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378"/>
      <c r="B53" s="370"/>
      <c r="G53" s="1262"/>
      <c r="H53" s="1262"/>
      <c r="I53" s="1245"/>
      <c r="J53" s="1245"/>
      <c r="K53" s="1252"/>
      <c r="L53" s="1252"/>
      <c r="M53" s="1252"/>
      <c r="N53" s="1252"/>
      <c r="AM53" s="379"/>
      <c r="AN53" s="1250"/>
      <c r="AO53" s="1250"/>
      <c r="AP53" s="1250"/>
      <c r="AQ53" s="1250"/>
      <c r="AR53" s="1250"/>
      <c r="AS53" s="1250"/>
      <c r="AT53" s="1250"/>
      <c r="AU53" s="1250"/>
      <c r="AV53" s="1250"/>
      <c r="AW53" s="1250"/>
      <c r="AX53" s="1250"/>
      <c r="AY53" s="1250"/>
      <c r="AZ53" s="1250"/>
      <c r="BA53" s="1250"/>
      <c r="BB53" s="1250" t="s">
        <v>611</v>
      </c>
      <c r="BC53" s="1250"/>
      <c r="BD53" s="1250"/>
      <c r="BE53" s="1250"/>
      <c r="BF53" s="1250"/>
      <c r="BG53" s="1250"/>
      <c r="BH53" s="1250"/>
      <c r="BI53" s="1250"/>
      <c r="BJ53" s="1250"/>
      <c r="BK53" s="1250"/>
      <c r="BL53" s="1250"/>
      <c r="BM53" s="1250"/>
      <c r="BN53" s="1250"/>
      <c r="BO53" s="1250"/>
      <c r="BP53" s="1247">
        <v>58.5</v>
      </c>
      <c r="BQ53" s="1247"/>
      <c r="BR53" s="1247"/>
      <c r="BS53" s="1247"/>
      <c r="BT53" s="1247"/>
      <c r="BU53" s="1247"/>
      <c r="BV53" s="1247"/>
      <c r="BW53" s="1247"/>
      <c r="BX53" s="1247">
        <v>61.3</v>
      </c>
      <c r="BY53" s="1247"/>
      <c r="BZ53" s="1247"/>
      <c r="CA53" s="1247"/>
      <c r="CB53" s="1247"/>
      <c r="CC53" s="1247"/>
      <c r="CD53" s="1247"/>
      <c r="CE53" s="1247"/>
      <c r="CF53" s="1247">
        <v>63.2</v>
      </c>
      <c r="CG53" s="1247"/>
      <c r="CH53" s="1247"/>
      <c r="CI53" s="1247"/>
      <c r="CJ53" s="1247"/>
      <c r="CK53" s="1247"/>
      <c r="CL53" s="1247"/>
      <c r="CM53" s="1247"/>
      <c r="CN53" s="1247">
        <v>56.9</v>
      </c>
      <c r="CO53" s="1247"/>
      <c r="CP53" s="1247"/>
      <c r="CQ53" s="1247"/>
      <c r="CR53" s="1247"/>
      <c r="CS53" s="1247"/>
      <c r="CT53" s="1247"/>
      <c r="CU53" s="1247"/>
      <c r="CV53" s="1247">
        <v>58.4</v>
      </c>
      <c r="CW53" s="1247"/>
      <c r="CX53" s="1247"/>
      <c r="CY53" s="1247"/>
      <c r="CZ53" s="1247"/>
      <c r="DA53" s="1247"/>
      <c r="DB53" s="1247"/>
      <c r="DC53" s="1247"/>
    </row>
    <row r="54" spans="1:109" x14ac:dyDescent="0.15">
      <c r="A54" s="378"/>
      <c r="B54" s="370"/>
      <c r="G54" s="1262"/>
      <c r="H54" s="1262"/>
      <c r="I54" s="1245"/>
      <c r="J54" s="1245"/>
      <c r="K54" s="1252"/>
      <c r="L54" s="1252"/>
      <c r="M54" s="1252"/>
      <c r="N54" s="1252"/>
      <c r="AM54" s="379"/>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378"/>
      <c r="B55" s="370"/>
      <c r="G55" s="1245"/>
      <c r="H55" s="1245"/>
      <c r="I55" s="1245"/>
      <c r="J55" s="1245"/>
      <c r="K55" s="1252"/>
      <c r="L55" s="1252"/>
      <c r="M55" s="1252"/>
      <c r="N55" s="1252"/>
      <c r="AN55" s="1251" t="s">
        <v>612</v>
      </c>
      <c r="AO55" s="1251"/>
      <c r="AP55" s="1251"/>
      <c r="AQ55" s="1251"/>
      <c r="AR55" s="1251"/>
      <c r="AS55" s="1251"/>
      <c r="AT55" s="1251"/>
      <c r="AU55" s="1251"/>
      <c r="AV55" s="1251"/>
      <c r="AW55" s="1251"/>
      <c r="AX55" s="1251"/>
      <c r="AY55" s="1251"/>
      <c r="AZ55" s="1251"/>
      <c r="BA55" s="1251"/>
      <c r="BB55" s="1250" t="s">
        <v>610</v>
      </c>
      <c r="BC55" s="1250"/>
      <c r="BD55" s="1250"/>
      <c r="BE55" s="1250"/>
      <c r="BF55" s="1250"/>
      <c r="BG55" s="1250"/>
      <c r="BH55" s="1250"/>
      <c r="BI55" s="1250"/>
      <c r="BJ55" s="1250"/>
      <c r="BK55" s="1250"/>
      <c r="BL55" s="1250"/>
      <c r="BM55" s="1250"/>
      <c r="BN55" s="1250"/>
      <c r="BO55" s="1250"/>
      <c r="BP55" s="1247">
        <v>0</v>
      </c>
      <c r="BQ55" s="1247"/>
      <c r="BR55" s="1247"/>
      <c r="BS55" s="1247"/>
      <c r="BT55" s="1247"/>
      <c r="BU55" s="1247"/>
      <c r="BV55" s="1247"/>
      <c r="BW55" s="1247"/>
      <c r="BX55" s="1247">
        <v>0</v>
      </c>
      <c r="BY55" s="1247"/>
      <c r="BZ55" s="1247"/>
      <c r="CA55" s="1247"/>
      <c r="CB55" s="1247"/>
      <c r="CC55" s="1247"/>
      <c r="CD55" s="1247"/>
      <c r="CE55" s="1247"/>
      <c r="CF55" s="1247">
        <v>3.1</v>
      </c>
      <c r="CG55" s="1247"/>
      <c r="CH55" s="1247"/>
      <c r="CI55" s="1247"/>
      <c r="CJ55" s="1247"/>
      <c r="CK55" s="1247"/>
      <c r="CL55" s="1247"/>
      <c r="CM55" s="1247"/>
      <c r="CN55" s="1247">
        <v>3.4</v>
      </c>
      <c r="CO55" s="1247"/>
      <c r="CP55" s="1247"/>
      <c r="CQ55" s="1247"/>
      <c r="CR55" s="1247"/>
      <c r="CS55" s="1247"/>
      <c r="CT55" s="1247"/>
      <c r="CU55" s="1247"/>
      <c r="CV55" s="1247">
        <v>0</v>
      </c>
      <c r="CW55" s="1247"/>
      <c r="CX55" s="1247"/>
      <c r="CY55" s="1247"/>
      <c r="CZ55" s="1247"/>
      <c r="DA55" s="1247"/>
      <c r="DB55" s="1247"/>
      <c r="DC55" s="1247"/>
    </row>
    <row r="56" spans="1:109" x14ac:dyDescent="0.15">
      <c r="A56" s="378"/>
      <c r="B56" s="370"/>
      <c r="G56" s="1245"/>
      <c r="H56" s="1245"/>
      <c r="I56" s="1245"/>
      <c r="J56" s="1245"/>
      <c r="K56" s="1252"/>
      <c r="L56" s="1252"/>
      <c r="M56" s="1252"/>
      <c r="N56" s="1252"/>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78" customFormat="1" x14ac:dyDescent="0.15">
      <c r="B57" s="382"/>
      <c r="G57" s="1245"/>
      <c r="H57" s="1245"/>
      <c r="I57" s="1248"/>
      <c r="J57" s="1248"/>
      <c r="K57" s="1252"/>
      <c r="L57" s="1252"/>
      <c r="M57" s="1252"/>
      <c r="N57" s="1252"/>
      <c r="AM57" s="364"/>
      <c r="AN57" s="1251"/>
      <c r="AO57" s="1251"/>
      <c r="AP57" s="1251"/>
      <c r="AQ57" s="1251"/>
      <c r="AR57" s="1251"/>
      <c r="AS57" s="1251"/>
      <c r="AT57" s="1251"/>
      <c r="AU57" s="1251"/>
      <c r="AV57" s="1251"/>
      <c r="AW57" s="1251"/>
      <c r="AX57" s="1251"/>
      <c r="AY57" s="1251"/>
      <c r="AZ57" s="1251"/>
      <c r="BA57" s="1251"/>
      <c r="BB57" s="1250" t="s">
        <v>611</v>
      </c>
      <c r="BC57" s="1250"/>
      <c r="BD57" s="1250"/>
      <c r="BE57" s="1250"/>
      <c r="BF57" s="1250"/>
      <c r="BG57" s="1250"/>
      <c r="BH57" s="1250"/>
      <c r="BI57" s="1250"/>
      <c r="BJ57" s="1250"/>
      <c r="BK57" s="1250"/>
      <c r="BL57" s="1250"/>
      <c r="BM57" s="1250"/>
      <c r="BN57" s="1250"/>
      <c r="BO57" s="1250"/>
      <c r="BP57" s="1247">
        <v>59.4</v>
      </c>
      <c r="BQ57" s="1247"/>
      <c r="BR57" s="1247"/>
      <c r="BS57" s="1247"/>
      <c r="BT57" s="1247"/>
      <c r="BU57" s="1247"/>
      <c r="BV57" s="1247"/>
      <c r="BW57" s="1247"/>
      <c r="BX57" s="1247">
        <v>60</v>
      </c>
      <c r="BY57" s="1247"/>
      <c r="BZ57" s="1247"/>
      <c r="CA57" s="1247"/>
      <c r="CB57" s="1247"/>
      <c r="CC57" s="1247"/>
      <c r="CD57" s="1247"/>
      <c r="CE57" s="1247"/>
      <c r="CF57" s="1247">
        <v>61.2</v>
      </c>
      <c r="CG57" s="1247"/>
      <c r="CH57" s="1247"/>
      <c r="CI57" s="1247"/>
      <c r="CJ57" s="1247"/>
      <c r="CK57" s="1247"/>
      <c r="CL57" s="1247"/>
      <c r="CM57" s="1247"/>
      <c r="CN57" s="1247">
        <v>62.8</v>
      </c>
      <c r="CO57" s="1247"/>
      <c r="CP57" s="1247"/>
      <c r="CQ57" s="1247"/>
      <c r="CR57" s="1247"/>
      <c r="CS57" s="1247"/>
      <c r="CT57" s="1247"/>
      <c r="CU57" s="1247"/>
      <c r="CV57" s="1247">
        <v>62.8</v>
      </c>
      <c r="CW57" s="1247"/>
      <c r="CX57" s="1247"/>
      <c r="CY57" s="1247"/>
      <c r="CZ57" s="1247"/>
      <c r="DA57" s="1247"/>
      <c r="DB57" s="1247"/>
      <c r="DC57" s="1247"/>
      <c r="DD57" s="383"/>
      <c r="DE57" s="382"/>
    </row>
    <row r="58" spans="1:109" s="378" customFormat="1" x14ac:dyDescent="0.15">
      <c r="A58" s="364"/>
      <c r="B58" s="382"/>
      <c r="G58" s="1245"/>
      <c r="H58" s="1245"/>
      <c r="I58" s="1248"/>
      <c r="J58" s="1248"/>
      <c r="K58" s="1252"/>
      <c r="L58" s="1252"/>
      <c r="M58" s="1252"/>
      <c r="N58" s="1252"/>
      <c r="AM58" s="364"/>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613</v>
      </c>
    </row>
    <row r="64" spans="1:109" x14ac:dyDescent="0.15">
      <c r="B64" s="370"/>
      <c r="G64" s="377"/>
      <c r="I64" s="390"/>
      <c r="J64" s="390"/>
      <c r="K64" s="390"/>
      <c r="L64" s="390"/>
      <c r="M64" s="390"/>
      <c r="N64" s="391"/>
      <c r="AM64" s="377"/>
      <c r="AN64" s="377" t="s">
        <v>606</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3" t="s">
        <v>614</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x14ac:dyDescent="0.15">
      <c r="B66" s="370"/>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x14ac:dyDescent="0.15">
      <c r="B67" s="370"/>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x14ac:dyDescent="0.15">
      <c r="B68" s="370"/>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x14ac:dyDescent="0.15">
      <c r="B69" s="370"/>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608</v>
      </c>
    </row>
    <row r="72" spans="2:107" x14ac:dyDescent="0.15">
      <c r="B72" s="370"/>
      <c r="G72" s="1245"/>
      <c r="H72" s="1245"/>
      <c r="I72" s="1245"/>
      <c r="J72" s="1245"/>
      <c r="K72" s="380"/>
      <c r="L72" s="380"/>
      <c r="M72" s="381"/>
      <c r="N72" s="381"/>
      <c r="AN72" s="1263"/>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64"/>
      <c r="BM72" s="1264"/>
      <c r="BN72" s="1264"/>
      <c r="BO72" s="1265"/>
      <c r="BP72" s="1251" t="s">
        <v>566</v>
      </c>
      <c r="BQ72" s="1251"/>
      <c r="BR72" s="1251"/>
      <c r="BS72" s="1251"/>
      <c r="BT72" s="1251"/>
      <c r="BU72" s="1251"/>
      <c r="BV72" s="1251"/>
      <c r="BW72" s="1251"/>
      <c r="BX72" s="1251" t="s">
        <v>567</v>
      </c>
      <c r="BY72" s="1251"/>
      <c r="BZ72" s="1251"/>
      <c r="CA72" s="1251"/>
      <c r="CB72" s="1251"/>
      <c r="CC72" s="1251"/>
      <c r="CD72" s="1251"/>
      <c r="CE72" s="1251"/>
      <c r="CF72" s="1251" t="s">
        <v>568</v>
      </c>
      <c r="CG72" s="1251"/>
      <c r="CH72" s="1251"/>
      <c r="CI72" s="1251"/>
      <c r="CJ72" s="1251"/>
      <c r="CK72" s="1251"/>
      <c r="CL72" s="1251"/>
      <c r="CM72" s="1251"/>
      <c r="CN72" s="1251" t="s">
        <v>569</v>
      </c>
      <c r="CO72" s="1251"/>
      <c r="CP72" s="1251"/>
      <c r="CQ72" s="1251"/>
      <c r="CR72" s="1251"/>
      <c r="CS72" s="1251"/>
      <c r="CT72" s="1251"/>
      <c r="CU72" s="1251"/>
      <c r="CV72" s="1251" t="s">
        <v>570</v>
      </c>
      <c r="CW72" s="1251"/>
      <c r="CX72" s="1251"/>
      <c r="CY72" s="1251"/>
      <c r="CZ72" s="1251"/>
      <c r="DA72" s="1251"/>
      <c r="DB72" s="1251"/>
      <c r="DC72" s="1251"/>
    </row>
    <row r="73" spans="2:107" x14ac:dyDescent="0.15">
      <c r="B73" s="370"/>
      <c r="G73" s="1262"/>
      <c r="H73" s="1262"/>
      <c r="I73" s="1262"/>
      <c r="J73" s="1262"/>
      <c r="K73" s="1246"/>
      <c r="L73" s="1246"/>
      <c r="M73" s="1246"/>
      <c r="N73" s="1246"/>
      <c r="AM73" s="379"/>
      <c r="AN73" s="1250" t="s">
        <v>609</v>
      </c>
      <c r="AO73" s="1250"/>
      <c r="AP73" s="1250"/>
      <c r="AQ73" s="1250"/>
      <c r="AR73" s="1250"/>
      <c r="AS73" s="1250"/>
      <c r="AT73" s="1250"/>
      <c r="AU73" s="1250"/>
      <c r="AV73" s="1250"/>
      <c r="AW73" s="1250"/>
      <c r="AX73" s="1250"/>
      <c r="AY73" s="1250"/>
      <c r="AZ73" s="1250"/>
      <c r="BA73" s="1250"/>
      <c r="BB73" s="1250" t="s">
        <v>610</v>
      </c>
      <c r="BC73" s="1250"/>
      <c r="BD73" s="1250"/>
      <c r="BE73" s="1250"/>
      <c r="BF73" s="1250"/>
      <c r="BG73" s="1250"/>
      <c r="BH73" s="1250"/>
      <c r="BI73" s="1250"/>
      <c r="BJ73" s="1250"/>
      <c r="BK73" s="1250"/>
      <c r="BL73" s="1250"/>
      <c r="BM73" s="1250"/>
      <c r="BN73" s="1250"/>
      <c r="BO73" s="1250"/>
      <c r="BP73" s="1247">
        <v>121.2</v>
      </c>
      <c r="BQ73" s="1247"/>
      <c r="BR73" s="1247"/>
      <c r="BS73" s="1247"/>
      <c r="BT73" s="1247"/>
      <c r="BU73" s="1247"/>
      <c r="BV73" s="1247"/>
      <c r="BW73" s="1247"/>
      <c r="BX73" s="1247">
        <v>115.4</v>
      </c>
      <c r="BY73" s="1247"/>
      <c r="BZ73" s="1247"/>
      <c r="CA73" s="1247"/>
      <c r="CB73" s="1247"/>
      <c r="CC73" s="1247"/>
      <c r="CD73" s="1247"/>
      <c r="CE73" s="1247"/>
      <c r="CF73" s="1247">
        <v>118.2</v>
      </c>
      <c r="CG73" s="1247"/>
      <c r="CH73" s="1247"/>
      <c r="CI73" s="1247"/>
      <c r="CJ73" s="1247"/>
      <c r="CK73" s="1247"/>
      <c r="CL73" s="1247"/>
      <c r="CM73" s="1247"/>
      <c r="CN73" s="1247">
        <v>132</v>
      </c>
      <c r="CO73" s="1247"/>
      <c r="CP73" s="1247"/>
      <c r="CQ73" s="1247"/>
      <c r="CR73" s="1247"/>
      <c r="CS73" s="1247"/>
      <c r="CT73" s="1247"/>
      <c r="CU73" s="1247"/>
      <c r="CV73" s="1247">
        <v>108</v>
      </c>
      <c r="CW73" s="1247"/>
      <c r="CX73" s="1247"/>
      <c r="CY73" s="1247"/>
      <c r="CZ73" s="1247"/>
      <c r="DA73" s="1247"/>
      <c r="DB73" s="1247"/>
      <c r="DC73" s="1247"/>
    </row>
    <row r="74" spans="2:107" x14ac:dyDescent="0.15">
      <c r="B74" s="370"/>
      <c r="G74" s="1262"/>
      <c r="H74" s="1262"/>
      <c r="I74" s="1262"/>
      <c r="J74" s="1262"/>
      <c r="K74" s="1246"/>
      <c r="L74" s="1246"/>
      <c r="M74" s="1246"/>
      <c r="N74" s="1246"/>
      <c r="AM74" s="379"/>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370"/>
      <c r="G75" s="1262"/>
      <c r="H75" s="1262"/>
      <c r="I75" s="1245"/>
      <c r="J75" s="1245"/>
      <c r="K75" s="1252"/>
      <c r="L75" s="1252"/>
      <c r="M75" s="1252"/>
      <c r="N75" s="1252"/>
      <c r="AM75" s="379"/>
      <c r="AN75" s="1250"/>
      <c r="AO75" s="1250"/>
      <c r="AP75" s="1250"/>
      <c r="AQ75" s="1250"/>
      <c r="AR75" s="1250"/>
      <c r="AS75" s="1250"/>
      <c r="AT75" s="1250"/>
      <c r="AU75" s="1250"/>
      <c r="AV75" s="1250"/>
      <c r="AW75" s="1250"/>
      <c r="AX75" s="1250"/>
      <c r="AY75" s="1250"/>
      <c r="AZ75" s="1250"/>
      <c r="BA75" s="1250"/>
      <c r="BB75" s="1250" t="s">
        <v>615</v>
      </c>
      <c r="BC75" s="1250"/>
      <c r="BD75" s="1250"/>
      <c r="BE75" s="1250"/>
      <c r="BF75" s="1250"/>
      <c r="BG75" s="1250"/>
      <c r="BH75" s="1250"/>
      <c r="BI75" s="1250"/>
      <c r="BJ75" s="1250"/>
      <c r="BK75" s="1250"/>
      <c r="BL75" s="1250"/>
      <c r="BM75" s="1250"/>
      <c r="BN75" s="1250"/>
      <c r="BO75" s="1250"/>
      <c r="BP75" s="1247">
        <v>14.7</v>
      </c>
      <c r="BQ75" s="1247"/>
      <c r="BR75" s="1247"/>
      <c r="BS75" s="1247"/>
      <c r="BT75" s="1247"/>
      <c r="BU75" s="1247"/>
      <c r="BV75" s="1247"/>
      <c r="BW75" s="1247"/>
      <c r="BX75" s="1247">
        <v>15.5</v>
      </c>
      <c r="BY75" s="1247"/>
      <c r="BZ75" s="1247"/>
      <c r="CA75" s="1247"/>
      <c r="CB75" s="1247"/>
      <c r="CC75" s="1247"/>
      <c r="CD75" s="1247"/>
      <c r="CE75" s="1247"/>
      <c r="CF75" s="1247">
        <v>15.5</v>
      </c>
      <c r="CG75" s="1247"/>
      <c r="CH75" s="1247"/>
      <c r="CI75" s="1247"/>
      <c r="CJ75" s="1247"/>
      <c r="CK75" s="1247"/>
      <c r="CL75" s="1247"/>
      <c r="CM75" s="1247"/>
      <c r="CN75" s="1247">
        <v>15.3</v>
      </c>
      <c r="CO75" s="1247"/>
      <c r="CP75" s="1247"/>
      <c r="CQ75" s="1247"/>
      <c r="CR75" s="1247"/>
      <c r="CS75" s="1247"/>
      <c r="CT75" s="1247"/>
      <c r="CU75" s="1247"/>
      <c r="CV75" s="1247">
        <v>15.1</v>
      </c>
      <c r="CW75" s="1247"/>
      <c r="CX75" s="1247"/>
      <c r="CY75" s="1247"/>
      <c r="CZ75" s="1247"/>
      <c r="DA75" s="1247"/>
      <c r="DB75" s="1247"/>
      <c r="DC75" s="1247"/>
    </row>
    <row r="76" spans="2:107" x14ac:dyDescent="0.15">
      <c r="B76" s="370"/>
      <c r="G76" s="1262"/>
      <c r="H76" s="1262"/>
      <c r="I76" s="1245"/>
      <c r="J76" s="1245"/>
      <c r="K76" s="1252"/>
      <c r="L76" s="1252"/>
      <c r="M76" s="1252"/>
      <c r="N76" s="1252"/>
      <c r="AM76" s="379"/>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370"/>
      <c r="G77" s="1245"/>
      <c r="H77" s="1245"/>
      <c r="I77" s="1245"/>
      <c r="J77" s="1245"/>
      <c r="K77" s="1246"/>
      <c r="L77" s="1246"/>
      <c r="M77" s="1246"/>
      <c r="N77" s="1246"/>
      <c r="AN77" s="1251" t="s">
        <v>612</v>
      </c>
      <c r="AO77" s="1251"/>
      <c r="AP77" s="1251"/>
      <c r="AQ77" s="1251"/>
      <c r="AR77" s="1251"/>
      <c r="AS77" s="1251"/>
      <c r="AT77" s="1251"/>
      <c r="AU77" s="1251"/>
      <c r="AV77" s="1251"/>
      <c r="AW77" s="1251"/>
      <c r="AX77" s="1251"/>
      <c r="AY77" s="1251"/>
      <c r="AZ77" s="1251"/>
      <c r="BA77" s="1251"/>
      <c r="BB77" s="1250" t="s">
        <v>610</v>
      </c>
      <c r="BC77" s="1250"/>
      <c r="BD77" s="1250"/>
      <c r="BE77" s="1250"/>
      <c r="BF77" s="1250"/>
      <c r="BG77" s="1250"/>
      <c r="BH77" s="1250"/>
      <c r="BI77" s="1250"/>
      <c r="BJ77" s="1250"/>
      <c r="BK77" s="1250"/>
      <c r="BL77" s="1250"/>
      <c r="BM77" s="1250"/>
      <c r="BN77" s="1250"/>
      <c r="BO77" s="1250"/>
      <c r="BP77" s="1247">
        <v>0</v>
      </c>
      <c r="BQ77" s="1247"/>
      <c r="BR77" s="1247"/>
      <c r="BS77" s="1247"/>
      <c r="BT77" s="1247"/>
      <c r="BU77" s="1247"/>
      <c r="BV77" s="1247"/>
      <c r="BW77" s="1247"/>
      <c r="BX77" s="1247">
        <v>0</v>
      </c>
      <c r="BY77" s="1247"/>
      <c r="BZ77" s="1247"/>
      <c r="CA77" s="1247"/>
      <c r="CB77" s="1247"/>
      <c r="CC77" s="1247"/>
      <c r="CD77" s="1247"/>
      <c r="CE77" s="1247"/>
      <c r="CF77" s="1247">
        <v>3.1</v>
      </c>
      <c r="CG77" s="1247"/>
      <c r="CH77" s="1247"/>
      <c r="CI77" s="1247"/>
      <c r="CJ77" s="1247"/>
      <c r="CK77" s="1247"/>
      <c r="CL77" s="1247"/>
      <c r="CM77" s="1247"/>
      <c r="CN77" s="1247">
        <v>3.4</v>
      </c>
      <c r="CO77" s="1247"/>
      <c r="CP77" s="1247"/>
      <c r="CQ77" s="1247"/>
      <c r="CR77" s="1247"/>
      <c r="CS77" s="1247"/>
      <c r="CT77" s="1247"/>
      <c r="CU77" s="1247"/>
      <c r="CV77" s="1247">
        <v>0</v>
      </c>
      <c r="CW77" s="1247"/>
      <c r="CX77" s="1247"/>
      <c r="CY77" s="1247"/>
      <c r="CZ77" s="1247"/>
      <c r="DA77" s="1247"/>
      <c r="DB77" s="1247"/>
      <c r="DC77" s="1247"/>
    </row>
    <row r="78" spans="2:107" x14ac:dyDescent="0.15">
      <c r="B78" s="370"/>
      <c r="G78" s="1245"/>
      <c r="H78" s="1245"/>
      <c r="I78" s="1245"/>
      <c r="J78" s="1245"/>
      <c r="K78" s="1246"/>
      <c r="L78" s="1246"/>
      <c r="M78" s="1246"/>
      <c r="N78" s="1246"/>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370"/>
      <c r="G79" s="1245"/>
      <c r="H79" s="1245"/>
      <c r="I79" s="1248"/>
      <c r="J79" s="1248"/>
      <c r="K79" s="1249"/>
      <c r="L79" s="1249"/>
      <c r="M79" s="1249"/>
      <c r="N79" s="1249"/>
      <c r="AN79" s="1251"/>
      <c r="AO79" s="1251"/>
      <c r="AP79" s="1251"/>
      <c r="AQ79" s="1251"/>
      <c r="AR79" s="1251"/>
      <c r="AS79" s="1251"/>
      <c r="AT79" s="1251"/>
      <c r="AU79" s="1251"/>
      <c r="AV79" s="1251"/>
      <c r="AW79" s="1251"/>
      <c r="AX79" s="1251"/>
      <c r="AY79" s="1251"/>
      <c r="AZ79" s="1251"/>
      <c r="BA79" s="1251"/>
      <c r="BB79" s="1250" t="s">
        <v>615</v>
      </c>
      <c r="BC79" s="1250"/>
      <c r="BD79" s="1250"/>
      <c r="BE79" s="1250"/>
      <c r="BF79" s="1250"/>
      <c r="BG79" s="1250"/>
      <c r="BH79" s="1250"/>
      <c r="BI79" s="1250"/>
      <c r="BJ79" s="1250"/>
      <c r="BK79" s="1250"/>
      <c r="BL79" s="1250"/>
      <c r="BM79" s="1250"/>
      <c r="BN79" s="1250"/>
      <c r="BO79" s="1250"/>
      <c r="BP79" s="1247">
        <v>7.9</v>
      </c>
      <c r="BQ79" s="1247"/>
      <c r="BR79" s="1247"/>
      <c r="BS79" s="1247"/>
      <c r="BT79" s="1247"/>
      <c r="BU79" s="1247"/>
      <c r="BV79" s="1247"/>
      <c r="BW79" s="1247"/>
      <c r="BX79" s="1247">
        <v>7.8</v>
      </c>
      <c r="BY79" s="1247"/>
      <c r="BZ79" s="1247"/>
      <c r="CA79" s="1247"/>
      <c r="CB79" s="1247"/>
      <c r="CC79" s="1247"/>
      <c r="CD79" s="1247"/>
      <c r="CE79" s="1247"/>
      <c r="CF79" s="1247">
        <v>7.9</v>
      </c>
      <c r="CG79" s="1247"/>
      <c r="CH79" s="1247"/>
      <c r="CI79" s="1247"/>
      <c r="CJ79" s="1247"/>
      <c r="CK79" s="1247"/>
      <c r="CL79" s="1247"/>
      <c r="CM79" s="1247"/>
      <c r="CN79" s="1247">
        <v>8.8000000000000007</v>
      </c>
      <c r="CO79" s="1247"/>
      <c r="CP79" s="1247"/>
      <c r="CQ79" s="1247"/>
      <c r="CR79" s="1247"/>
      <c r="CS79" s="1247"/>
      <c r="CT79" s="1247"/>
      <c r="CU79" s="1247"/>
      <c r="CV79" s="1247">
        <v>8.3000000000000007</v>
      </c>
      <c r="CW79" s="1247"/>
      <c r="CX79" s="1247"/>
      <c r="CY79" s="1247"/>
      <c r="CZ79" s="1247"/>
      <c r="DA79" s="1247"/>
      <c r="DB79" s="1247"/>
      <c r="DC79" s="1247"/>
    </row>
    <row r="80" spans="2:107" x14ac:dyDescent="0.15">
      <c r="B80" s="370"/>
      <c r="G80" s="1245"/>
      <c r="H80" s="1245"/>
      <c r="I80" s="1248"/>
      <c r="J80" s="1248"/>
      <c r="K80" s="1249"/>
      <c r="L80" s="1249"/>
      <c r="M80" s="1249"/>
      <c r="N80" s="1249"/>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JVUZ091a1NW+5e8ESR6Qr1Sg1G+bD4DltZMmSLeC2qwvRZrHiHhG08aS4A8OZPCZqfntIG0fV/z4Iz1Ej/P/xA==" saltValue="qyToR95rTUhIQjA6KasEs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513</v>
      </c>
    </row>
  </sheetData>
  <sheetProtection algorithmName="SHA-512" hashValue="lr1MonBwWift4e4eEt54j9qATW/3BgGjmZ1s4/jqF4tEk8kMtWxncCZkoh/IKXE3hMOYkCYqGd1P3n3y72voVg==" saltValue="dYeDzsFBHXctm2f5bYJS2g==" spinCount="100000" sheet="1" objects="1" scenarios="1"/>
  <dataConsolidate/>
  <phoneticPr fontId="2"/>
  <printOptions horizontalCentered="1" verticalCentered="1"/>
  <pageMargins left="0" right="0" top="0.19685039370078741" bottom="0"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513</v>
      </c>
    </row>
  </sheetData>
  <sheetProtection algorithmName="SHA-512" hashValue="nkW8Veqro5Aq5N9L1Z2tO6tXcjYhZTau2txM23h2bb7hedwnRJucj1vo6h7lWMtv2dLtqPTwuECIf1W1+DzVkA==" saltValue="WozxaFhl2s+USoFB7c4AXg==" spinCount="100000" sheet="1" objects="1" scenarios="1"/>
  <dataConsolidate/>
  <phoneticPr fontId="2"/>
  <printOptions horizontalCentered="1" verticalCentered="1"/>
  <pageMargins left="0" right="0" top="0.19685039370078741" bottom="0" header="0.39370078740157483" footer="0"/>
  <pageSetup paperSize="9"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563</v>
      </c>
      <c r="G2" s="148"/>
      <c r="H2" s="149"/>
    </row>
    <row r="3" spans="1:8" x14ac:dyDescent="0.15">
      <c r="A3" s="145" t="s">
        <v>556</v>
      </c>
      <c r="B3" s="150"/>
      <c r="C3" s="151"/>
      <c r="D3" s="152">
        <v>24783</v>
      </c>
      <c r="E3" s="153"/>
      <c r="F3" s="154">
        <v>90072</v>
      </c>
      <c r="G3" s="155"/>
      <c r="H3" s="156"/>
    </row>
    <row r="4" spans="1:8" x14ac:dyDescent="0.15">
      <c r="A4" s="157"/>
      <c r="B4" s="158"/>
      <c r="C4" s="159"/>
      <c r="D4" s="160">
        <v>17725</v>
      </c>
      <c r="E4" s="161"/>
      <c r="F4" s="162">
        <v>46083</v>
      </c>
      <c r="G4" s="163"/>
      <c r="H4" s="164"/>
    </row>
    <row r="5" spans="1:8" x14ac:dyDescent="0.15">
      <c r="A5" s="145" t="s">
        <v>558</v>
      </c>
      <c r="B5" s="150"/>
      <c r="C5" s="151"/>
      <c r="D5" s="152">
        <v>36573</v>
      </c>
      <c r="E5" s="153"/>
      <c r="F5" s="154">
        <v>88328</v>
      </c>
      <c r="G5" s="155"/>
      <c r="H5" s="156"/>
    </row>
    <row r="6" spans="1:8" x14ac:dyDescent="0.15">
      <c r="A6" s="157"/>
      <c r="B6" s="158"/>
      <c r="C6" s="159"/>
      <c r="D6" s="160">
        <v>31891</v>
      </c>
      <c r="E6" s="161"/>
      <c r="F6" s="162">
        <v>49013</v>
      </c>
      <c r="G6" s="163"/>
      <c r="H6" s="164"/>
    </row>
    <row r="7" spans="1:8" x14ac:dyDescent="0.15">
      <c r="A7" s="145" t="s">
        <v>559</v>
      </c>
      <c r="B7" s="150"/>
      <c r="C7" s="151"/>
      <c r="D7" s="152">
        <v>107351</v>
      </c>
      <c r="E7" s="153"/>
      <c r="F7" s="154">
        <v>103390</v>
      </c>
      <c r="G7" s="155"/>
      <c r="H7" s="156"/>
    </row>
    <row r="8" spans="1:8" x14ac:dyDescent="0.15">
      <c r="A8" s="157"/>
      <c r="B8" s="158"/>
      <c r="C8" s="159"/>
      <c r="D8" s="160">
        <v>101099</v>
      </c>
      <c r="E8" s="161"/>
      <c r="F8" s="162">
        <v>51269</v>
      </c>
      <c r="G8" s="163"/>
      <c r="H8" s="164"/>
    </row>
    <row r="9" spans="1:8" x14ac:dyDescent="0.15">
      <c r="A9" s="145" t="s">
        <v>560</v>
      </c>
      <c r="B9" s="150"/>
      <c r="C9" s="151"/>
      <c r="D9" s="152">
        <v>140016</v>
      </c>
      <c r="E9" s="153"/>
      <c r="F9" s="154">
        <v>125391</v>
      </c>
      <c r="G9" s="155"/>
      <c r="H9" s="156"/>
    </row>
    <row r="10" spans="1:8" x14ac:dyDescent="0.15">
      <c r="A10" s="157"/>
      <c r="B10" s="158"/>
      <c r="C10" s="159"/>
      <c r="D10" s="160">
        <v>134082</v>
      </c>
      <c r="E10" s="161"/>
      <c r="F10" s="162">
        <v>68516</v>
      </c>
      <c r="G10" s="163"/>
      <c r="H10" s="164"/>
    </row>
    <row r="11" spans="1:8" x14ac:dyDescent="0.15">
      <c r="A11" s="145" t="s">
        <v>561</v>
      </c>
      <c r="B11" s="150"/>
      <c r="C11" s="151"/>
      <c r="D11" s="152">
        <v>55042</v>
      </c>
      <c r="E11" s="153"/>
      <c r="F11" s="154">
        <v>138402</v>
      </c>
      <c r="G11" s="155"/>
      <c r="H11" s="156"/>
    </row>
    <row r="12" spans="1:8" x14ac:dyDescent="0.15">
      <c r="A12" s="157"/>
      <c r="B12" s="158"/>
      <c r="C12" s="165"/>
      <c r="D12" s="160">
        <v>46794</v>
      </c>
      <c r="E12" s="161"/>
      <c r="F12" s="162">
        <v>70652</v>
      </c>
      <c r="G12" s="163"/>
      <c r="H12" s="164"/>
    </row>
    <row r="13" spans="1:8" x14ac:dyDescent="0.15">
      <c r="A13" s="145"/>
      <c r="B13" s="150"/>
      <c r="C13" s="166"/>
      <c r="D13" s="167">
        <v>72753</v>
      </c>
      <c r="E13" s="168"/>
      <c r="F13" s="169">
        <v>109117</v>
      </c>
      <c r="G13" s="170"/>
      <c r="H13" s="156"/>
    </row>
    <row r="14" spans="1:8" x14ac:dyDescent="0.15">
      <c r="A14" s="157"/>
      <c r="B14" s="158"/>
      <c r="C14" s="159"/>
      <c r="D14" s="160">
        <v>66318</v>
      </c>
      <c r="E14" s="161"/>
      <c r="F14" s="162">
        <v>57107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4.75</v>
      </c>
      <c r="C19" s="171">
        <f>ROUND(VALUE(SUBSTITUTE(実質収支比率等に係る経年分析!G$48,"▲","-")),2)</f>
        <v>4.47</v>
      </c>
      <c r="D19" s="171">
        <f>ROUND(VALUE(SUBSTITUTE(実質収支比率等に係る経年分析!H$48,"▲","-")),2)</f>
        <v>4.6399999999999997</v>
      </c>
      <c r="E19" s="171">
        <f>ROUND(VALUE(SUBSTITUTE(実質収支比率等に係る経年分析!I$48,"▲","-")),2)</f>
        <v>4.87</v>
      </c>
      <c r="F19" s="171">
        <f>ROUND(VALUE(SUBSTITUTE(実質収支比率等に係る経年分析!J$48,"▲","-")),2)</f>
        <v>8.3800000000000008</v>
      </c>
    </row>
    <row r="20" spans="1:11" x14ac:dyDescent="0.15">
      <c r="A20" s="171" t="s">
        <v>54</v>
      </c>
      <c r="B20" s="171">
        <f>ROUND(VALUE(SUBSTITUTE(実質収支比率等に係る経年分析!F$47,"▲","-")),2)</f>
        <v>43.6</v>
      </c>
      <c r="C20" s="171">
        <f>ROUND(VALUE(SUBSTITUTE(実質収支比率等に係る経年分析!G$47,"▲","-")),2)</f>
        <v>44.91</v>
      </c>
      <c r="D20" s="171">
        <f>ROUND(VALUE(SUBSTITUTE(実質収支比率等に係る経年分析!H$47,"▲","-")),2)</f>
        <v>40.630000000000003</v>
      </c>
      <c r="E20" s="171">
        <f>ROUND(VALUE(SUBSTITUTE(実質収支比率等に係る経年分析!I$47,"▲","-")),2)</f>
        <v>35.6</v>
      </c>
      <c r="F20" s="171">
        <f>ROUND(VALUE(SUBSTITUTE(実質収支比率等に係る経年分析!J$47,"▲","-")),2)</f>
        <v>38.22</v>
      </c>
    </row>
    <row r="21" spans="1:11" x14ac:dyDescent="0.15">
      <c r="A21" s="171" t="s">
        <v>55</v>
      </c>
      <c r="B21" s="171">
        <f>IF(ISNUMBER(VALUE(SUBSTITUTE(実質収支比率等に係る経年分析!F$49,"▲","-"))),ROUND(VALUE(SUBSTITUTE(実質収支比率等に係る経年分析!F$49,"▲","-")),2),NA())</f>
        <v>-0.55000000000000004</v>
      </c>
      <c r="C21" s="171">
        <f>IF(ISNUMBER(VALUE(SUBSTITUTE(実質収支比率等に係る経年分析!G$49,"▲","-"))),ROUND(VALUE(SUBSTITUTE(実質収支比率等に係る経年分析!G$49,"▲","-")),2),NA())</f>
        <v>0.82</v>
      </c>
      <c r="D21" s="171">
        <f>IF(ISNUMBER(VALUE(SUBSTITUTE(実質収支比率等に係る経年分析!H$49,"▲","-"))),ROUND(VALUE(SUBSTITUTE(実質収支比率等に係る経年分析!H$49,"▲","-")),2),NA())</f>
        <v>-4.43</v>
      </c>
      <c r="E21" s="171">
        <f>IF(ISNUMBER(VALUE(SUBSTITUTE(実質収支比率等に係る経年分析!I$49,"▲","-"))),ROUND(VALUE(SUBSTITUTE(実質収支比率等に係る経年分析!I$49,"▲","-")),2),NA())</f>
        <v>-2.4500000000000002</v>
      </c>
      <c r="F21" s="171">
        <f>IF(ISNUMBER(VALUE(SUBSTITUTE(実質収支比率等に係る経年分析!J$49,"▲","-"))),ROUND(VALUE(SUBSTITUTE(実質収支比率等に係る経年分析!J$49,"▲","-")),2),NA())</f>
        <v>8.6300000000000008</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15">
      <c r="A32" s="172" t="str">
        <f>IF(連結実質赤字比率に係る赤字・黒字の構成分析!C$38="",NA(),連結実質赤字比率に係る赤字・黒字の構成分析!C$38)</f>
        <v>国民健康保険診療所特別会計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0.28999999999999998</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0.31</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3.36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3.74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4.3099999999999996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3.95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4.46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4.6399999999999997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8.3699999999999992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24.47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26.37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25.27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463</v>
      </c>
      <c r="E42" s="173"/>
      <c r="F42" s="173"/>
      <c r="G42" s="173">
        <f>'実質公債費比率（分子）の構造'!L$52</f>
        <v>486</v>
      </c>
      <c r="H42" s="173"/>
      <c r="I42" s="173"/>
      <c r="J42" s="173">
        <f>'実質公債費比率（分子）の構造'!M$52</f>
        <v>502</v>
      </c>
      <c r="K42" s="173"/>
      <c r="L42" s="173"/>
      <c r="M42" s="173">
        <f>'実質公債費比率（分子）の構造'!N$52</f>
        <v>505</v>
      </c>
      <c r="N42" s="173"/>
      <c r="O42" s="173"/>
      <c r="P42" s="173">
        <f>'実質公債費比率（分子）の構造'!O$52</f>
        <v>489</v>
      </c>
    </row>
    <row r="43" spans="1:16" x14ac:dyDescent="0.15">
      <c r="A43" s="173" t="s">
        <v>17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63</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64</v>
      </c>
      <c r="B45" s="173">
        <f>'実質公債費比率（分子）の構造'!K$49</f>
        <v>86</v>
      </c>
      <c r="C45" s="173"/>
      <c r="D45" s="173"/>
      <c r="E45" s="173">
        <f>'実質公債費比率（分子）の構造'!L$49</f>
        <v>86</v>
      </c>
      <c r="F45" s="173"/>
      <c r="G45" s="173"/>
      <c r="H45" s="173">
        <f>'実質公債費比率（分子）の構造'!M$49</f>
        <v>80</v>
      </c>
      <c r="I45" s="173"/>
      <c r="J45" s="173"/>
      <c r="K45" s="173">
        <f>'実質公債費比率（分子）の構造'!N$49</f>
        <v>79</v>
      </c>
      <c r="L45" s="173"/>
      <c r="M45" s="173"/>
      <c r="N45" s="173">
        <f>'実質公債費比率（分子）の構造'!O$49</f>
        <v>74</v>
      </c>
      <c r="O45" s="173"/>
      <c r="P45" s="173"/>
    </row>
    <row r="46" spans="1:16" x14ac:dyDescent="0.15">
      <c r="A46" s="173" t="s">
        <v>65</v>
      </c>
      <c r="B46" s="173">
        <f>'実質公債費比率（分子）の構造'!K$48</f>
        <v>339</v>
      </c>
      <c r="C46" s="173"/>
      <c r="D46" s="173"/>
      <c r="E46" s="173">
        <f>'実質公債費比率（分子）の構造'!L$48</f>
        <v>337</v>
      </c>
      <c r="F46" s="173"/>
      <c r="G46" s="173"/>
      <c r="H46" s="173">
        <f>'実質公債費比率（分子）の構造'!M$48</f>
        <v>339</v>
      </c>
      <c r="I46" s="173"/>
      <c r="J46" s="173"/>
      <c r="K46" s="173">
        <f>'実質公債費比率（分子）の構造'!N$48</f>
        <v>336</v>
      </c>
      <c r="L46" s="173"/>
      <c r="M46" s="173"/>
      <c r="N46" s="173">
        <f>'実質公債費比率（分子）の構造'!O$48</f>
        <v>335</v>
      </c>
      <c r="O46" s="173"/>
      <c r="P46" s="173"/>
    </row>
    <row r="47" spans="1:16" x14ac:dyDescent="0.15">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482</v>
      </c>
      <c r="C49" s="173"/>
      <c r="D49" s="173"/>
      <c r="E49" s="173">
        <f>'実質公債費比率（分子）の構造'!L$45</f>
        <v>509</v>
      </c>
      <c r="F49" s="173"/>
      <c r="G49" s="173"/>
      <c r="H49" s="173">
        <f>'実質公債費比率（分子）の構造'!M$45</f>
        <v>523</v>
      </c>
      <c r="I49" s="173"/>
      <c r="J49" s="173"/>
      <c r="K49" s="173">
        <f>'実質公債費比率（分子）の構造'!N$45</f>
        <v>538</v>
      </c>
      <c r="L49" s="173"/>
      <c r="M49" s="173"/>
      <c r="N49" s="173">
        <f>'実質公債費比率（分子）の構造'!O$45</f>
        <v>561</v>
      </c>
      <c r="O49" s="173"/>
      <c r="P49" s="173"/>
    </row>
    <row r="50" spans="1:16" x14ac:dyDescent="0.15">
      <c r="A50" s="173" t="s">
        <v>69</v>
      </c>
      <c r="B50" s="173" t="e">
        <f>NA()</f>
        <v>#N/A</v>
      </c>
      <c r="C50" s="173">
        <f>IF(ISNUMBER('実質公債費比率（分子）の構造'!K$53),'実質公債費比率（分子）の構造'!K$53,NA())</f>
        <v>444</v>
      </c>
      <c r="D50" s="173" t="e">
        <f>NA()</f>
        <v>#N/A</v>
      </c>
      <c r="E50" s="173" t="e">
        <f>NA()</f>
        <v>#N/A</v>
      </c>
      <c r="F50" s="173">
        <f>IF(ISNUMBER('実質公債費比率（分子）の構造'!L$53),'実質公債費比率（分子）の構造'!L$53,NA())</f>
        <v>446</v>
      </c>
      <c r="G50" s="173" t="e">
        <f>NA()</f>
        <v>#N/A</v>
      </c>
      <c r="H50" s="173" t="e">
        <f>NA()</f>
        <v>#N/A</v>
      </c>
      <c r="I50" s="173">
        <f>IF(ISNUMBER('実質公債費比率（分子）の構造'!M$53),'実質公債費比率（分子）の構造'!M$53,NA())</f>
        <v>440</v>
      </c>
      <c r="J50" s="173" t="e">
        <f>NA()</f>
        <v>#N/A</v>
      </c>
      <c r="K50" s="173" t="e">
        <f>NA()</f>
        <v>#N/A</v>
      </c>
      <c r="L50" s="173">
        <f>IF(ISNUMBER('実質公債費比率（分子）の構造'!N$53),'実質公債費比率（分子）の構造'!N$53,NA())</f>
        <v>448</v>
      </c>
      <c r="M50" s="173" t="e">
        <f>NA()</f>
        <v>#N/A</v>
      </c>
      <c r="N50" s="173" t="e">
        <f>NA()</f>
        <v>#N/A</v>
      </c>
      <c r="O50" s="173">
        <f>IF(ISNUMBER('実質公債費比率（分子）の構造'!O$53),'実質公債費比率（分子）の構造'!O$53,NA())</f>
        <v>481</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5763</v>
      </c>
      <c r="E56" s="172"/>
      <c r="F56" s="172"/>
      <c r="G56" s="172">
        <f>'将来負担比率（分子）の構造'!J$52</f>
        <v>5760</v>
      </c>
      <c r="H56" s="172"/>
      <c r="I56" s="172"/>
      <c r="J56" s="172">
        <f>'将来負担比率（分子）の構造'!K$52</f>
        <v>6389</v>
      </c>
      <c r="K56" s="172"/>
      <c r="L56" s="172"/>
      <c r="M56" s="172">
        <f>'将来負担比率（分子）の構造'!L$52</f>
        <v>6333</v>
      </c>
      <c r="N56" s="172"/>
      <c r="O56" s="172"/>
      <c r="P56" s="172">
        <f>'将来負担比率（分子）の構造'!M$52</f>
        <v>6216</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2357</v>
      </c>
      <c r="E58" s="172"/>
      <c r="F58" s="172"/>
      <c r="G58" s="172">
        <f>'将来負担比率（分子）の構造'!J$50</f>
        <v>2356</v>
      </c>
      <c r="H58" s="172"/>
      <c r="I58" s="172"/>
      <c r="J58" s="172">
        <f>'将来負担比率（分子）の構造'!K$50</f>
        <v>2069</v>
      </c>
      <c r="K58" s="172"/>
      <c r="L58" s="172"/>
      <c r="M58" s="172">
        <f>'将来負担比率（分子）の構造'!L$50</f>
        <v>2056</v>
      </c>
      <c r="N58" s="172"/>
      <c r="O58" s="172"/>
      <c r="P58" s="172">
        <f>'将来負担比率（分子）の構造'!M$50</f>
        <v>2238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863</v>
      </c>
      <c r="C62" s="172"/>
      <c r="D62" s="172"/>
      <c r="E62" s="172">
        <f>'将来負担比率（分子）の構造'!J$45</f>
        <v>876</v>
      </c>
      <c r="F62" s="172"/>
      <c r="G62" s="172"/>
      <c r="H62" s="172">
        <f>'将来負担比率（分子）の構造'!K$45</f>
        <v>861</v>
      </c>
      <c r="I62" s="172"/>
      <c r="J62" s="172"/>
      <c r="K62" s="172">
        <f>'将来負担比率（分子）の構造'!L$45</f>
        <v>856</v>
      </c>
      <c r="L62" s="172"/>
      <c r="M62" s="172"/>
      <c r="N62" s="172">
        <f>'将来負担比率（分子）の構造'!M$45</f>
        <v>818</v>
      </c>
      <c r="O62" s="172"/>
      <c r="P62" s="172"/>
    </row>
    <row r="63" spans="1:16" x14ac:dyDescent="0.15">
      <c r="A63" s="172" t="s">
        <v>33</v>
      </c>
      <c r="B63" s="172">
        <f>'将来負担比率（分子）の構造'!I$44</f>
        <v>364</v>
      </c>
      <c r="C63" s="172"/>
      <c r="D63" s="172"/>
      <c r="E63" s="172">
        <f>'将来負担比率（分子）の構造'!J$44</f>
        <v>283</v>
      </c>
      <c r="F63" s="172"/>
      <c r="G63" s="172"/>
      <c r="H63" s="172">
        <f>'将来負担比率（分子）の構造'!K$44</f>
        <v>207</v>
      </c>
      <c r="I63" s="172"/>
      <c r="J63" s="172"/>
      <c r="K63" s="172">
        <f>'将来負担比率（分子）の構造'!L$44</f>
        <v>131</v>
      </c>
      <c r="L63" s="172"/>
      <c r="M63" s="172"/>
      <c r="N63" s="172">
        <f>'将来負担比率（分子）の構造'!M$44</f>
        <v>59</v>
      </c>
      <c r="O63" s="172"/>
      <c r="P63" s="172"/>
    </row>
    <row r="64" spans="1:16" x14ac:dyDescent="0.15">
      <c r="A64" s="172" t="s">
        <v>32</v>
      </c>
      <c r="B64" s="172">
        <f>'将来負担比率（分子）の構造'!I$43</f>
        <v>4786</v>
      </c>
      <c r="C64" s="172"/>
      <c r="D64" s="172"/>
      <c r="E64" s="172">
        <f>'将来負担比率（分子）の構造'!J$43</f>
        <v>4623</v>
      </c>
      <c r="F64" s="172"/>
      <c r="G64" s="172"/>
      <c r="H64" s="172">
        <f>'将来負担比率（分子）の構造'!K$43</f>
        <v>4486</v>
      </c>
      <c r="I64" s="172"/>
      <c r="J64" s="172"/>
      <c r="K64" s="172">
        <f>'将来負担比率（分子）の構造'!L$43</f>
        <v>4332</v>
      </c>
      <c r="L64" s="172"/>
      <c r="M64" s="172"/>
      <c r="N64" s="172">
        <f>'将来負担比率（分子）の構造'!M$43</f>
        <v>4112</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5619</v>
      </c>
      <c r="C66" s="172"/>
      <c r="D66" s="172"/>
      <c r="E66" s="172">
        <f>'将来負担比率（分子）の構造'!J$41</f>
        <v>5634</v>
      </c>
      <c r="F66" s="172"/>
      <c r="G66" s="172"/>
      <c r="H66" s="172">
        <f>'将来負担比率（分子）の構造'!K$41</f>
        <v>6242</v>
      </c>
      <c r="I66" s="172"/>
      <c r="J66" s="172"/>
      <c r="K66" s="172">
        <f>'将来負担比率（分子）の構造'!L$41</f>
        <v>7031</v>
      </c>
      <c r="L66" s="172"/>
      <c r="M66" s="172"/>
      <c r="N66" s="172">
        <f>'将来負担比率（分子）の構造'!M$41</f>
        <v>6972</v>
      </c>
      <c r="O66" s="172"/>
      <c r="P66" s="172"/>
    </row>
    <row r="67" spans="1:16" x14ac:dyDescent="0.15">
      <c r="A67" s="172" t="s">
        <v>73</v>
      </c>
      <c r="B67" s="172" t="e">
        <f>NA()</f>
        <v>#N/A</v>
      </c>
      <c r="C67" s="172">
        <f>IF(ISNUMBER('将来負担比率（分子）の構造'!I$53), IF('将来負担比率（分子）の構造'!I$53 &lt; 0, 0, '将来負担比率（分子）の構造'!I$53), NA())</f>
        <v>3512</v>
      </c>
      <c r="D67" s="172" t="e">
        <f>NA()</f>
        <v>#N/A</v>
      </c>
      <c r="E67" s="172" t="e">
        <f>NA()</f>
        <v>#N/A</v>
      </c>
      <c r="F67" s="172">
        <f>IF(ISNUMBER('将来負担比率（分子）の構造'!J$53), IF('将来負担比率（分子）の構造'!J$53 &lt; 0, 0, '将来負担比率（分子）の構造'!J$53), NA())</f>
        <v>3301</v>
      </c>
      <c r="G67" s="172" t="e">
        <f>NA()</f>
        <v>#N/A</v>
      </c>
      <c r="H67" s="172" t="e">
        <f>NA()</f>
        <v>#N/A</v>
      </c>
      <c r="I67" s="172">
        <f>IF(ISNUMBER('将来負担比率（分子）の構造'!K$53), IF('将来負担比率（分子）の構造'!K$53 &lt; 0, 0, '将来負担比率（分子）の構造'!K$53), NA())</f>
        <v>3337</v>
      </c>
      <c r="J67" s="172" t="e">
        <f>NA()</f>
        <v>#N/A</v>
      </c>
      <c r="K67" s="172" t="e">
        <f>NA()</f>
        <v>#N/A</v>
      </c>
      <c r="L67" s="172">
        <f>IF(ISNUMBER('将来負担比率（分子）の構造'!L$53), IF('将来負担比率（分子）の構造'!L$53 &lt; 0, 0, '将来負担比率（分子）の構造'!L$53), NA())</f>
        <v>3961</v>
      </c>
      <c r="M67" s="172" t="e">
        <f>NA()</f>
        <v>#N/A</v>
      </c>
      <c r="N67" s="172" t="e">
        <f>NA()</f>
        <v>#N/A</v>
      </c>
      <c r="O67" s="172">
        <f>IF(ISNUMBER('将来負担比率（分子）の構造'!M$53), IF('将来負担比率（分子）の構造'!M$53 &lt; 0, 0, '将来負担比率（分子）の構造'!M$53), NA())</f>
        <v>3507</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1350</v>
      </c>
      <c r="C72" s="176">
        <f>基金残高に係る経年分析!G55</f>
        <v>1248</v>
      </c>
      <c r="D72" s="176">
        <f>基金残高に係る経年分析!H55</f>
        <v>1428</v>
      </c>
    </row>
    <row r="73" spans="1:16" x14ac:dyDescent="0.15">
      <c r="A73" s="175" t="s">
        <v>76</v>
      </c>
      <c r="B73" s="176" t="str">
        <f>基金残高に係る経年分析!F56</f>
        <v>-</v>
      </c>
      <c r="C73" s="176" t="str">
        <f>基金残高に係る経年分析!G56</f>
        <v>-</v>
      </c>
      <c r="D73" s="176" t="str">
        <f>基金残高に係る経年分析!H56</f>
        <v>-</v>
      </c>
    </row>
    <row r="74" spans="1:16" x14ac:dyDescent="0.15">
      <c r="A74" s="175" t="s">
        <v>77</v>
      </c>
      <c r="B74" s="176">
        <f>基金残高に係る経年分析!F57</f>
        <v>355</v>
      </c>
      <c r="C74" s="176">
        <f>基金残高に係る経年分析!G57</f>
        <v>468</v>
      </c>
      <c r="D74" s="176">
        <f>基金残高に係る経年分析!H57</f>
        <v>461</v>
      </c>
    </row>
  </sheetData>
  <sheetProtection algorithmName="SHA-512" hashValue="mfbi3islOlAAftN7VQKQ55yFwg8DSTNpxlPw5kHi7H6WueFplbGEGGC67HAA0Ygmwtp7o/WRXiWN9mBT2aYu8g==" saltValue="ejVN9j/rMedgLHLXwklz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217</v>
      </c>
      <c r="DI1" s="751"/>
      <c r="DJ1" s="751"/>
      <c r="DK1" s="751"/>
      <c r="DL1" s="751"/>
      <c r="DM1" s="751"/>
      <c r="DN1" s="752"/>
      <c r="DO1" s="211"/>
      <c r="DP1" s="750" t="s">
        <v>218</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219</v>
      </c>
      <c r="R2" s="213"/>
      <c r="S2" s="213"/>
      <c r="T2" s="213"/>
      <c r="U2" s="213"/>
      <c r="V2" s="213"/>
      <c r="W2" s="213"/>
      <c r="X2" s="213"/>
      <c r="Y2" s="213"/>
      <c r="Z2" s="213"/>
      <c r="AA2" s="213"/>
      <c r="AB2" s="213"/>
      <c r="AC2" s="213"/>
      <c r="AE2" s="361"/>
      <c r="AF2" s="361"/>
      <c r="AG2" s="361"/>
      <c r="AH2" s="361"/>
      <c r="AI2" s="36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5" t="s">
        <v>220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221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15" t="s">
        <v>222</v>
      </c>
      <c r="CE3" s="716"/>
      <c r="CF3" s="716"/>
      <c r="CG3" s="716"/>
      <c r="CH3" s="716"/>
      <c r="CI3" s="716"/>
      <c r="CJ3" s="716"/>
      <c r="CK3" s="716"/>
      <c r="CL3" s="716"/>
      <c r="CM3" s="716"/>
      <c r="CN3" s="716"/>
      <c r="CO3" s="716"/>
      <c r="CP3" s="716"/>
      <c r="CQ3" s="716"/>
      <c r="CR3" s="716"/>
      <c r="CS3" s="716"/>
      <c r="CT3" s="716"/>
      <c r="CU3" s="716"/>
      <c r="CV3" s="716"/>
      <c r="CW3" s="716"/>
      <c r="CX3" s="716"/>
      <c r="CY3" s="716"/>
      <c r="CZ3" s="716"/>
      <c r="DA3" s="716"/>
      <c r="DB3" s="716"/>
      <c r="DC3" s="716"/>
      <c r="DD3" s="716"/>
      <c r="DE3" s="716"/>
      <c r="DF3" s="716"/>
      <c r="DG3" s="716"/>
      <c r="DH3" s="716"/>
      <c r="DI3" s="716"/>
      <c r="DJ3" s="716"/>
      <c r="DK3" s="716"/>
      <c r="DL3" s="716"/>
      <c r="DM3" s="716"/>
      <c r="DN3" s="716"/>
      <c r="DO3" s="716"/>
      <c r="DP3" s="716"/>
      <c r="DQ3" s="716"/>
      <c r="DR3" s="716"/>
      <c r="DS3" s="716"/>
      <c r="DT3" s="716"/>
      <c r="DU3" s="716"/>
      <c r="DV3" s="716"/>
      <c r="DW3" s="716"/>
      <c r="DX3" s="716"/>
      <c r="DY3" s="716"/>
      <c r="DZ3" s="716"/>
      <c r="EA3" s="716"/>
      <c r="EB3" s="716"/>
      <c r="EC3" s="717"/>
    </row>
    <row r="4" spans="2:143" ht="11.25" customHeight="1" x14ac:dyDescent="0.15">
      <c r="B4" s="715" t="s">
        <v>1</v>
      </c>
      <c r="C4" s="716"/>
      <c r="D4" s="716"/>
      <c r="E4" s="716"/>
      <c r="F4" s="716"/>
      <c r="G4" s="716"/>
      <c r="H4" s="716"/>
      <c r="I4" s="716"/>
      <c r="J4" s="716"/>
      <c r="K4" s="716"/>
      <c r="L4" s="716"/>
      <c r="M4" s="716"/>
      <c r="N4" s="716"/>
      <c r="O4" s="716"/>
      <c r="P4" s="716"/>
      <c r="Q4" s="717"/>
      <c r="R4" s="715" t="s">
        <v>223</v>
      </c>
      <c r="S4" s="716"/>
      <c r="T4" s="716"/>
      <c r="U4" s="716"/>
      <c r="V4" s="716"/>
      <c r="W4" s="716"/>
      <c r="X4" s="716"/>
      <c r="Y4" s="717"/>
      <c r="Z4" s="715" t="s">
        <v>224</v>
      </c>
      <c r="AA4" s="716"/>
      <c r="AB4" s="716"/>
      <c r="AC4" s="717"/>
      <c r="AD4" s="715" t="s">
        <v>225</v>
      </c>
      <c r="AE4" s="716"/>
      <c r="AF4" s="716"/>
      <c r="AG4" s="716"/>
      <c r="AH4" s="716"/>
      <c r="AI4" s="716"/>
      <c r="AJ4" s="716"/>
      <c r="AK4" s="717"/>
      <c r="AL4" s="715" t="s">
        <v>224</v>
      </c>
      <c r="AM4" s="716"/>
      <c r="AN4" s="716"/>
      <c r="AO4" s="717"/>
      <c r="AP4" s="753" t="s">
        <v>226</v>
      </c>
      <c r="AQ4" s="753"/>
      <c r="AR4" s="753"/>
      <c r="AS4" s="753"/>
      <c r="AT4" s="753"/>
      <c r="AU4" s="753"/>
      <c r="AV4" s="753"/>
      <c r="AW4" s="753"/>
      <c r="AX4" s="753"/>
      <c r="AY4" s="753"/>
      <c r="AZ4" s="753"/>
      <c r="BA4" s="753"/>
      <c r="BB4" s="753"/>
      <c r="BC4" s="753"/>
      <c r="BD4" s="753"/>
      <c r="BE4" s="753"/>
      <c r="BF4" s="753"/>
      <c r="BG4" s="753" t="s">
        <v>227</v>
      </c>
      <c r="BH4" s="753"/>
      <c r="BI4" s="753"/>
      <c r="BJ4" s="753"/>
      <c r="BK4" s="753"/>
      <c r="BL4" s="753"/>
      <c r="BM4" s="753"/>
      <c r="BN4" s="753"/>
      <c r="BO4" s="753" t="s">
        <v>224</v>
      </c>
      <c r="BP4" s="753"/>
      <c r="BQ4" s="753"/>
      <c r="BR4" s="753"/>
      <c r="BS4" s="753" t="s">
        <v>228</v>
      </c>
      <c r="BT4" s="753"/>
      <c r="BU4" s="753"/>
      <c r="BV4" s="753"/>
      <c r="BW4" s="753"/>
      <c r="BX4" s="753"/>
      <c r="BY4" s="753"/>
      <c r="BZ4" s="753"/>
      <c r="CA4" s="753"/>
      <c r="CB4" s="753"/>
      <c r="CD4" s="715" t="s">
        <v>229</v>
      </c>
      <c r="CE4" s="716"/>
      <c r="CF4" s="716"/>
      <c r="CG4" s="716"/>
      <c r="CH4" s="716"/>
      <c r="CI4" s="716"/>
      <c r="CJ4" s="716"/>
      <c r="CK4" s="716"/>
      <c r="CL4" s="716"/>
      <c r="CM4" s="716"/>
      <c r="CN4" s="716"/>
      <c r="CO4" s="716"/>
      <c r="CP4" s="716"/>
      <c r="CQ4" s="716"/>
      <c r="CR4" s="716"/>
      <c r="CS4" s="716"/>
      <c r="CT4" s="716"/>
      <c r="CU4" s="716"/>
      <c r="CV4" s="716"/>
      <c r="CW4" s="716"/>
      <c r="CX4" s="716"/>
      <c r="CY4" s="716"/>
      <c r="CZ4" s="716"/>
      <c r="DA4" s="716"/>
      <c r="DB4" s="716"/>
      <c r="DC4" s="716"/>
      <c r="DD4" s="716"/>
      <c r="DE4" s="716"/>
      <c r="DF4" s="716"/>
      <c r="DG4" s="716"/>
      <c r="DH4" s="716"/>
      <c r="DI4" s="716"/>
      <c r="DJ4" s="716"/>
      <c r="DK4" s="716"/>
      <c r="DL4" s="716"/>
      <c r="DM4" s="716"/>
      <c r="DN4" s="716"/>
      <c r="DO4" s="716"/>
      <c r="DP4" s="716"/>
      <c r="DQ4" s="716"/>
      <c r="DR4" s="716"/>
      <c r="DS4" s="716"/>
      <c r="DT4" s="716"/>
      <c r="DU4" s="716"/>
      <c r="DV4" s="716"/>
      <c r="DW4" s="716"/>
      <c r="DX4" s="716"/>
      <c r="DY4" s="716"/>
      <c r="DZ4" s="716"/>
      <c r="EA4" s="716"/>
      <c r="EB4" s="716"/>
      <c r="EC4" s="717"/>
    </row>
    <row r="5" spans="2:143" ht="11.25" customHeight="1" x14ac:dyDescent="0.15">
      <c r="B5" s="709" t="s">
        <v>230</v>
      </c>
      <c r="C5" s="710"/>
      <c r="D5" s="710"/>
      <c r="E5" s="710"/>
      <c r="F5" s="710"/>
      <c r="G5" s="710"/>
      <c r="H5" s="710"/>
      <c r="I5" s="710"/>
      <c r="J5" s="710"/>
      <c r="K5" s="710"/>
      <c r="L5" s="710"/>
      <c r="M5" s="710"/>
      <c r="N5" s="710"/>
      <c r="O5" s="710"/>
      <c r="P5" s="710"/>
      <c r="Q5" s="711"/>
      <c r="R5" s="706">
        <v>1074771</v>
      </c>
      <c r="S5" s="707"/>
      <c r="T5" s="707"/>
      <c r="U5" s="707"/>
      <c r="V5" s="707"/>
      <c r="W5" s="707"/>
      <c r="X5" s="707"/>
      <c r="Y5" s="744"/>
      <c r="Z5" s="748">
        <v>17.2</v>
      </c>
      <c r="AA5" s="748"/>
      <c r="AB5" s="748"/>
      <c r="AC5" s="748"/>
      <c r="AD5" s="749">
        <v>1074771</v>
      </c>
      <c r="AE5" s="749"/>
      <c r="AF5" s="749"/>
      <c r="AG5" s="749"/>
      <c r="AH5" s="749"/>
      <c r="AI5" s="749"/>
      <c r="AJ5" s="749"/>
      <c r="AK5" s="749"/>
      <c r="AL5" s="734">
        <v>29.6</v>
      </c>
      <c r="AM5" s="722"/>
      <c r="AN5" s="722"/>
      <c r="AO5" s="735"/>
      <c r="AP5" s="709" t="s">
        <v>231</v>
      </c>
      <c r="AQ5" s="710"/>
      <c r="AR5" s="710"/>
      <c r="AS5" s="710"/>
      <c r="AT5" s="710"/>
      <c r="AU5" s="710"/>
      <c r="AV5" s="710"/>
      <c r="AW5" s="710"/>
      <c r="AX5" s="710"/>
      <c r="AY5" s="710"/>
      <c r="AZ5" s="710"/>
      <c r="BA5" s="710"/>
      <c r="BB5" s="710"/>
      <c r="BC5" s="710"/>
      <c r="BD5" s="710"/>
      <c r="BE5" s="710"/>
      <c r="BF5" s="711"/>
      <c r="BG5" s="667">
        <v>1071545</v>
      </c>
      <c r="BH5" s="637"/>
      <c r="BI5" s="637"/>
      <c r="BJ5" s="637"/>
      <c r="BK5" s="637"/>
      <c r="BL5" s="637"/>
      <c r="BM5" s="637"/>
      <c r="BN5" s="638"/>
      <c r="BO5" s="685">
        <v>99.7</v>
      </c>
      <c r="BP5" s="685"/>
      <c r="BQ5" s="685"/>
      <c r="BR5" s="685"/>
      <c r="BS5" s="686" t="s">
        <v>128</v>
      </c>
      <c r="BT5" s="686"/>
      <c r="BU5" s="686"/>
      <c r="BV5" s="686"/>
      <c r="BW5" s="686"/>
      <c r="BX5" s="686"/>
      <c r="BY5" s="686"/>
      <c r="BZ5" s="686"/>
      <c r="CA5" s="686"/>
      <c r="CB5" s="726"/>
      <c r="CD5" s="715" t="s">
        <v>226</v>
      </c>
      <c r="CE5" s="716"/>
      <c r="CF5" s="716"/>
      <c r="CG5" s="716"/>
      <c r="CH5" s="716"/>
      <c r="CI5" s="716"/>
      <c r="CJ5" s="716"/>
      <c r="CK5" s="716"/>
      <c r="CL5" s="716"/>
      <c r="CM5" s="716"/>
      <c r="CN5" s="716"/>
      <c r="CO5" s="716"/>
      <c r="CP5" s="716"/>
      <c r="CQ5" s="717"/>
      <c r="CR5" s="715" t="s">
        <v>232</v>
      </c>
      <c r="CS5" s="716"/>
      <c r="CT5" s="716"/>
      <c r="CU5" s="716"/>
      <c r="CV5" s="716"/>
      <c r="CW5" s="716"/>
      <c r="CX5" s="716"/>
      <c r="CY5" s="717"/>
      <c r="CZ5" s="715" t="s">
        <v>224</v>
      </c>
      <c r="DA5" s="716"/>
      <c r="DB5" s="716"/>
      <c r="DC5" s="717"/>
      <c r="DD5" s="715" t="s">
        <v>233</v>
      </c>
      <c r="DE5" s="716"/>
      <c r="DF5" s="716"/>
      <c r="DG5" s="716"/>
      <c r="DH5" s="716"/>
      <c r="DI5" s="716"/>
      <c r="DJ5" s="716"/>
      <c r="DK5" s="716"/>
      <c r="DL5" s="716"/>
      <c r="DM5" s="716"/>
      <c r="DN5" s="716"/>
      <c r="DO5" s="716"/>
      <c r="DP5" s="717"/>
      <c r="DQ5" s="715" t="s">
        <v>234</v>
      </c>
      <c r="DR5" s="716"/>
      <c r="DS5" s="716"/>
      <c r="DT5" s="716"/>
      <c r="DU5" s="716"/>
      <c r="DV5" s="716"/>
      <c r="DW5" s="716"/>
      <c r="DX5" s="716"/>
      <c r="DY5" s="716"/>
      <c r="DZ5" s="716"/>
      <c r="EA5" s="716"/>
      <c r="EB5" s="716"/>
      <c r="EC5" s="717"/>
    </row>
    <row r="6" spans="2:143" ht="11.25" customHeight="1" x14ac:dyDescent="0.15">
      <c r="B6" s="646" t="s">
        <v>235</v>
      </c>
      <c r="C6" s="647"/>
      <c r="D6" s="647"/>
      <c r="E6" s="647"/>
      <c r="F6" s="647"/>
      <c r="G6" s="647"/>
      <c r="H6" s="647"/>
      <c r="I6" s="647"/>
      <c r="J6" s="647"/>
      <c r="K6" s="647"/>
      <c r="L6" s="647"/>
      <c r="M6" s="647"/>
      <c r="N6" s="647"/>
      <c r="O6" s="647"/>
      <c r="P6" s="647"/>
      <c r="Q6" s="648"/>
      <c r="R6" s="667">
        <v>69529</v>
      </c>
      <c r="S6" s="637"/>
      <c r="T6" s="637"/>
      <c r="U6" s="637"/>
      <c r="V6" s="637"/>
      <c r="W6" s="637"/>
      <c r="X6" s="637"/>
      <c r="Y6" s="638"/>
      <c r="Z6" s="685">
        <v>1.1000000000000001</v>
      </c>
      <c r="AA6" s="685"/>
      <c r="AB6" s="685"/>
      <c r="AC6" s="685"/>
      <c r="AD6" s="686">
        <v>69529</v>
      </c>
      <c r="AE6" s="686"/>
      <c r="AF6" s="686"/>
      <c r="AG6" s="686"/>
      <c r="AH6" s="686"/>
      <c r="AI6" s="686"/>
      <c r="AJ6" s="686"/>
      <c r="AK6" s="686"/>
      <c r="AL6" s="668">
        <v>1.9</v>
      </c>
      <c r="AM6" s="671"/>
      <c r="AN6" s="671"/>
      <c r="AO6" s="687"/>
      <c r="AP6" s="646" t="s">
        <v>236</v>
      </c>
      <c r="AQ6" s="647"/>
      <c r="AR6" s="647"/>
      <c r="AS6" s="647"/>
      <c r="AT6" s="647"/>
      <c r="AU6" s="647"/>
      <c r="AV6" s="647"/>
      <c r="AW6" s="647"/>
      <c r="AX6" s="647"/>
      <c r="AY6" s="647"/>
      <c r="AZ6" s="647"/>
      <c r="BA6" s="647"/>
      <c r="BB6" s="647"/>
      <c r="BC6" s="647"/>
      <c r="BD6" s="647"/>
      <c r="BE6" s="647"/>
      <c r="BF6" s="648"/>
      <c r="BG6" s="667">
        <v>1071545</v>
      </c>
      <c r="BH6" s="637"/>
      <c r="BI6" s="637"/>
      <c r="BJ6" s="637"/>
      <c r="BK6" s="637"/>
      <c r="BL6" s="637"/>
      <c r="BM6" s="637"/>
      <c r="BN6" s="638"/>
      <c r="BO6" s="685">
        <v>99.7</v>
      </c>
      <c r="BP6" s="685"/>
      <c r="BQ6" s="685"/>
      <c r="BR6" s="685"/>
      <c r="BS6" s="686" t="s">
        <v>128</v>
      </c>
      <c r="BT6" s="686"/>
      <c r="BU6" s="686"/>
      <c r="BV6" s="686"/>
      <c r="BW6" s="686"/>
      <c r="BX6" s="686"/>
      <c r="BY6" s="686"/>
      <c r="BZ6" s="686"/>
      <c r="CA6" s="686"/>
      <c r="CB6" s="726"/>
      <c r="CD6" s="709" t="s">
        <v>238</v>
      </c>
      <c r="CE6" s="710"/>
      <c r="CF6" s="710"/>
      <c r="CG6" s="710"/>
      <c r="CH6" s="710"/>
      <c r="CI6" s="710"/>
      <c r="CJ6" s="710"/>
      <c r="CK6" s="710"/>
      <c r="CL6" s="710"/>
      <c r="CM6" s="710"/>
      <c r="CN6" s="710"/>
      <c r="CO6" s="710"/>
      <c r="CP6" s="710"/>
      <c r="CQ6" s="711"/>
      <c r="CR6" s="667">
        <v>114915</v>
      </c>
      <c r="CS6" s="637"/>
      <c r="CT6" s="637"/>
      <c r="CU6" s="637"/>
      <c r="CV6" s="637"/>
      <c r="CW6" s="637"/>
      <c r="CX6" s="637"/>
      <c r="CY6" s="638"/>
      <c r="CZ6" s="734">
        <v>2</v>
      </c>
      <c r="DA6" s="722"/>
      <c r="DB6" s="722"/>
      <c r="DC6" s="745"/>
      <c r="DD6" s="636" t="s">
        <v>128</v>
      </c>
      <c r="DE6" s="637"/>
      <c r="DF6" s="637"/>
      <c r="DG6" s="637"/>
      <c r="DH6" s="637"/>
      <c r="DI6" s="637"/>
      <c r="DJ6" s="637"/>
      <c r="DK6" s="637"/>
      <c r="DL6" s="637"/>
      <c r="DM6" s="637"/>
      <c r="DN6" s="637"/>
      <c r="DO6" s="637"/>
      <c r="DP6" s="638"/>
      <c r="DQ6" s="636">
        <v>96233</v>
      </c>
      <c r="DR6" s="637"/>
      <c r="DS6" s="637"/>
      <c r="DT6" s="637"/>
      <c r="DU6" s="637"/>
      <c r="DV6" s="637"/>
      <c r="DW6" s="637"/>
      <c r="DX6" s="637"/>
      <c r="DY6" s="637"/>
      <c r="DZ6" s="637"/>
      <c r="EA6" s="637"/>
      <c r="EB6" s="637"/>
      <c r="EC6" s="697"/>
    </row>
    <row r="7" spans="2:143" ht="11.25" customHeight="1" x14ac:dyDescent="0.15">
      <c r="B7" s="646" t="s">
        <v>239</v>
      </c>
      <c r="C7" s="647"/>
      <c r="D7" s="647"/>
      <c r="E7" s="647"/>
      <c r="F7" s="647"/>
      <c r="G7" s="647"/>
      <c r="H7" s="647"/>
      <c r="I7" s="647"/>
      <c r="J7" s="647"/>
      <c r="K7" s="647"/>
      <c r="L7" s="647"/>
      <c r="M7" s="647"/>
      <c r="N7" s="647"/>
      <c r="O7" s="647"/>
      <c r="P7" s="647"/>
      <c r="Q7" s="648"/>
      <c r="R7" s="667">
        <v>1129</v>
      </c>
      <c r="S7" s="637"/>
      <c r="T7" s="637"/>
      <c r="U7" s="637"/>
      <c r="V7" s="637"/>
      <c r="W7" s="637"/>
      <c r="X7" s="637"/>
      <c r="Y7" s="638"/>
      <c r="Z7" s="685">
        <v>0</v>
      </c>
      <c r="AA7" s="685"/>
      <c r="AB7" s="685"/>
      <c r="AC7" s="685"/>
      <c r="AD7" s="686">
        <v>1129</v>
      </c>
      <c r="AE7" s="686"/>
      <c r="AF7" s="686"/>
      <c r="AG7" s="686"/>
      <c r="AH7" s="686"/>
      <c r="AI7" s="686"/>
      <c r="AJ7" s="686"/>
      <c r="AK7" s="686"/>
      <c r="AL7" s="668">
        <v>0</v>
      </c>
      <c r="AM7" s="671"/>
      <c r="AN7" s="671"/>
      <c r="AO7" s="687"/>
      <c r="AP7" s="646" t="s">
        <v>240</v>
      </c>
      <c r="AQ7" s="647"/>
      <c r="AR7" s="647"/>
      <c r="AS7" s="647"/>
      <c r="AT7" s="647"/>
      <c r="AU7" s="647"/>
      <c r="AV7" s="647"/>
      <c r="AW7" s="647"/>
      <c r="AX7" s="647"/>
      <c r="AY7" s="647"/>
      <c r="AZ7" s="647"/>
      <c r="BA7" s="647"/>
      <c r="BB7" s="647"/>
      <c r="BC7" s="647"/>
      <c r="BD7" s="647"/>
      <c r="BE7" s="647"/>
      <c r="BF7" s="648"/>
      <c r="BG7" s="667">
        <v>423534</v>
      </c>
      <c r="BH7" s="637"/>
      <c r="BI7" s="637"/>
      <c r="BJ7" s="637"/>
      <c r="BK7" s="637"/>
      <c r="BL7" s="637"/>
      <c r="BM7" s="637"/>
      <c r="BN7" s="638"/>
      <c r="BO7" s="685">
        <v>39.4</v>
      </c>
      <c r="BP7" s="685"/>
      <c r="BQ7" s="685"/>
      <c r="BR7" s="685"/>
      <c r="BS7" s="686" t="s">
        <v>128</v>
      </c>
      <c r="BT7" s="686"/>
      <c r="BU7" s="686"/>
      <c r="BV7" s="686"/>
      <c r="BW7" s="686"/>
      <c r="BX7" s="686"/>
      <c r="BY7" s="686"/>
      <c r="BZ7" s="686"/>
      <c r="CA7" s="686"/>
      <c r="CB7" s="726"/>
      <c r="CD7" s="646" t="s">
        <v>241</v>
      </c>
      <c r="CE7" s="647"/>
      <c r="CF7" s="647"/>
      <c r="CG7" s="647"/>
      <c r="CH7" s="647"/>
      <c r="CI7" s="647"/>
      <c r="CJ7" s="647"/>
      <c r="CK7" s="647"/>
      <c r="CL7" s="647"/>
      <c r="CM7" s="647"/>
      <c r="CN7" s="647"/>
      <c r="CO7" s="647"/>
      <c r="CP7" s="647"/>
      <c r="CQ7" s="648"/>
      <c r="CR7" s="667">
        <v>1551957</v>
      </c>
      <c r="CS7" s="637"/>
      <c r="CT7" s="637"/>
      <c r="CU7" s="637"/>
      <c r="CV7" s="637"/>
      <c r="CW7" s="637"/>
      <c r="CX7" s="637"/>
      <c r="CY7" s="638"/>
      <c r="CZ7" s="685">
        <v>26.5</v>
      </c>
      <c r="DA7" s="685"/>
      <c r="DB7" s="685"/>
      <c r="DC7" s="685"/>
      <c r="DD7" s="636">
        <v>286456</v>
      </c>
      <c r="DE7" s="637"/>
      <c r="DF7" s="637"/>
      <c r="DG7" s="637"/>
      <c r="DH7" s="637"/>
      <c r="DI7" s="637"/>
      <c r="DJ7" s="637"/>
      <c r="DK7" s="637"/>
      <c r="DL7" s="637"/>
      <c r="DM7" s="637"/>
      <c r="DN7" s="637"/>
      <c r="DO7" s="637"/>
      <c r="DP7" s="638"/>
      <c r="DQ7" s="636">
        <v>1202738</v>
      </c>
      <c r="DR7" s="637"/>
      <c r="DS7" s="637"/>
      <c r="DT7" s="637"/>
      <c r="DU7" s="637"/>
      <c r="DV7" s="637"/>
      <c r="DW7" s="637"/>
      <c r="DX7" s="637"/>
      <c r="DY7" s="637"/>
      <c r="DZ7" s="637"/>
      <c r="EA7" s="637"/>
      <c r="EB7" s="637"/>
      <c r="EC7" s="697"/>
    </row>
    <row r="8" spans="2:143" ht="11.25" customHeight="1" x14ac:dyDescent="0.15">
      <c r="B8" s="646" t="s">
        <v>242</v>
      </c>
      <c r="C8" s="647"/>
      <c r="D8" s="647"/>
      <c r="E8" s="647"/>
      <c r="F8" s="647"/>
      <c r="G8" s="647"/>
      <c r="H8" s="647"/>
      <c r="I8" s="647"/>
      <c r="J8" s="647"/>
      <c r="K8" s="647"/>
      <c r="L8" s="647"/>
      <c r="M8" s="647"/>
      <c r="N8" s="647"/>
      <c r="O8" s="647"/>
      <c r="P8" s="647"/>
      <c r="Q8" s="648"/>
      <c r="R8" s="667">
        <v>8898</v>
      </c>
      <c r="S8" s="637"/>
      <c r="T8" s="637"/>
      <c r="U8" s="637"/>
      <c r="V8" s="637"/>
      <c r="W8" s="637"/>
      <c r="X8" s="637"/>
      <c r="Y8" s="638"/>
      <c r="Z8" s="685">
        <v>0.1</v>
      </c>
      <c r="AA8" s="685"/>
      <c r="AB8" s="685"/>
      <c r="AC8" s="685"/>
      <c r="AD8" s="686">
        <v>8898</v>
      </c>
      <c r="AE8" s="686"/>
      <c r="AF8" s="686"/>
      <c r="AG8" s="686"/>
      <c r="AH8" s="686"/>
      <c r="AI8" s="686"/>
      <c r="AJ8" s="686"/>
      <c r="AK8" s="686"/>
      <c r="AL8" s="668">
        <v>0.2</v>
      </c>
      <c r="AM8" s="671"/>
      <c r="AN8" s="671"/>
      <c r="AO8" s="687"/>
      <c r="AP8" s="646" t="s">
        <v>243</v>
      </c>
      <c r="AQ8" s="647"/>
      <c r="AR8" s="647"/>
      <c r="AS8" s="647"/>
      <c r="AT8" s="647"/>
      <c r="AU8" s="647"/>
      <c r="AV8" s="647"/>
      <c r="AW8" s="647"/>
      <c r="AX8" s="647"/>
      <c r="AY8" s="647"/>
      <c r="AZ8" s="647"/>
      <c r="BA8" s="647"/>
      <c r="BB8" s="647"/>
      <c r="BC8" s="647"/>
      <c r="BD8" s="647"/>
      <c r="BE8" s="647"/>
      <c r="BF8" s="648"/>
      <c r="BG8" s="667">
        <v>16977</v>
      </c>
      <c r="BH8" s="637"/>
      <c r="BI8" s="637"/>
      <c r="BJ8" s="637"/>
      <c r="BK8" s="637"/>
      <c r="BL8" s="637"/>
      <c r="BM8" s="637"/>
      <c r="BN8" s="638"/>
      <c r="BO8" s="685">
        <v>1.6</v>
      </c>
      <c r="BP8" s="685"/>
      <c r="BQ8" s="685"/>
      <c r="BR8" s="685"/>
      <c r="BS8" s="686" t="s">
        <v>128</v>
      </c>
      <c r="BT8" s="686"/>
      <c r="BU8" s="686"/>
      <c r="BV8" s="686"/>
      <c r="BW8" s="686"/>
      <c r="BX8" s="686"/>
      <c r="BY8" s="686"/>
      <c r="BZ8" s="686"/>
      <c r="CA8" s="686"/>
      <c r="CB8" s="726"/>
      <c r="CD8" s="646" t="s">
        <v>244</v>
      </c>
      <c r="CE8" s="647"/>
      <c r="CF8" s="647"/>
      <c r="CG8" s="647"/>
      <c r="CH8" s="647"/>
      <c r="CI8" s="647"/>
      <c r="CJ8" s="647"/>
      <c r="CK8" s="647"/>
      <c r="CL8" s="647"/>
      <c r="CM8" s="647"/>
      <c r="CN8" s="647"/>
      <c r="CO8" s="647"/>
      <c r="CP8" s="647"/>
      <c r="CQ8" s="648"/>
      <c r="CR8" s="667">
        <v>1443925</v>
      </c>
      <c r="CS8" s="637"/>
      <c r="CT8" s="637"/>
      <c r="CU8" s="637"/>
      <c r="CV8" s="637"/>
      <c r="CW8" s="637"/>
      <c r="CX8" s="637"/>
      <c r="CY8" s="638"/>
      <c r="CZ8" s="685">
        <v>24.6</v>
      </c>
      <c r="DA8" s="685"/>
      <c r="DB8" s="685"/>
      <c r="DC8" s="685"/>
      <c r="DD8" s="636">
        <v>6457</v>
      </c>
      <c r="DE8" s="637"/>
      <c r="DF8" s="637"/>
      <c r="DG8" s="637"/>
      <c r="DH8" s="637"/>
      <c r="DI8" s="637"/>
      <c r="DJ8" s="637"/>
      <c r="DK8" s="637"/>
      <c r="DL8" s="637"/>
      <c r="DM8" s="637"/>
      <c r="DN8" s="637"/>
      <c r="DO8" s="637"/>
      <c r="DP8" s="638"/>
      <c r="DQ8" s="636">
        <v>782364</v>
      </c>
      <c r="DR8" s="637"/>
      <c r="DS8" s="637"/>
      <c r="DT8" s="637"/>
      <c r="DU8" s="637"/>
      <c r="DV8" s="637"/>
      <c r="DW8" s="637"/>
      <c r="DX8" s="637"/>
      <c r="DY8" s="637"/>
      <c r="DZ8" s="637"/>
      <c r="EA8" s="637"/>
      <c r="EB8" s="637"/>
      <c r="EC8" s="697"/>
    </row>
    <row r="9" spans="2:143" ht="11.25" customHeight="1" x14ac:dyDescent="0.15">
      <c r="B9" s="646" t="s">
        <v>245</v>
      </c>
      <c r="C9" s="647"/>
      <c r="D9" s="647"/>
      <c r="E9" s="647"/>
      <c r="F9" s="647"/>
      <c r="G9" s="647"/>
      <c r="H9" s="647"/>
      <c r="I9" s="647"/>
      <c r="J9" s="647"/>
      <c r="K9" s="647"/>
      <c r="L9" s="647"/>
      <c r="M9" s="647"/>
      <c r="N9" s="647"/>
      <c r="O9" s="647"/>
      <c r="P9" s="647"/>
      <c r="Q9" s="648"/>
      <c r="R9" s="667">
        <v>9965</v>
      </c>
      <c r="S9" s="637"/>
      <c r="T9" s="637"/>
      <c r="U9" s="637"/>
      <c r="V9" s="637"/>
      <c r="W9" s="637"/>
      <c r="X9" s="637"/>
      <c r="Y9" s="638"/>
      <c r="Z9" s="685">
        <v>0.2</v>
      </c>
      <c r="AA9" s="685"/>
      <c r="AB9" s="685"/>
      <c r="AC9" s="685"/>
      <c r="AD9" s="686">
        <v>9965</v>
      </c>
      <c r="AE9" s="686"/>
      <c r="AF9" s="686"/>
      <c r="AG9" s="686"/>
      <c r="AH9" s="686"/>
      <c r="AI9" s="686"/>
      <c r="AJ9" s="686"/>
      <c r="AK9" s="686"/>
      <c r="AL9" s="668">
        <v>0.3</v>
      </c>
      <c r="AM9" s="671"/>
      <c r="AN9" s="671"/>
      <c r="AO9" s="687"/>
      <c r="AP9" s="646" t="s">
        <v>246</v>
      </c>
      <c r="AQ9" s="647"/>
      <c r="AR9" s="647"/>
      <c r="AS9" s="647"/>
      <c r="AT9" s="647"/>
      <c r="AU9" s="647"/>
      <c r="AV9" s="647"/>
      <c r="AW9" s="647"/>
      <c r="AX9" s="647"/>
      <c r="AY9" s="647"/>
      <c r="AZ9" s="647"/>
      <c r="BA9" s="647"/>
      <c r="BB9" s="647"/>
      <c r="BC9" s="647"/>
      <c r="BD9" s="647"/>
      <c r="BE9" s="647"/>
      <c r="BF9" s="648"/>
      <c r="BG9" s="667">
        <v>364261</v>
      </c>
      <c r="BH9" s="637"/>
      <c r="BI9" s="637"/>
      <c r="BJ9" s="637"/>
      <c r="BK9" s="637"/>
      <c r="BL9" s="637"/>
      <c r="BM9" s="637"/>
      <c r="BN9" s="638"/>
      <c r="BO9" s="685">
        <v>33.9</v>
      </c>
      <c r="BP9" s="685"/>
      <c r="BQ9" s="685"/>
      <c r="BR9" s="685"/>
      <c r="BS9" s="686" t="s">
        <v>128</v>
      </c>
      <c r="BT9" s="686"/>
      <c r="BU9" s="686"/>
      <c r="BV9" s="686"/>
      <c r="BW9" s="686"/>
      <c r="BX9" s="686"/>
      <c r="BY9" s="686"/>
      <c r="BZ9" s="686"/>
      <c r="CA9" s="686"/>
      <c r="CB9" s="726"/>
      <c r="CD9" s="646" t="s">
        <v>247</v>
      </c>
      <c r="CE9" s="647"/>
      <c r="CF9" s="647"/>
      <c r="CG9" s="647"/>
      <c r="CH9" s="647"/>
      <c r="CI9" s="647"/>
      <c r="CJ9" s="647"/>
      <c r="CK9" s="647"/>
      <c r="CL9" s="647"/>
      <c r="CM9" s="647"/>
      <c r="CN9" s="647"/>
      <c r="CO9" s="647"/>
      <c r="CP9" s="647"/>
      <c r="CQ9" s="648"/>
      <c r="CR9" s="667">
        <v>785811</v>
      </c>
      <c r="CS9" s="637"/>
      <c r="CT9" s="637"/>
      <c r="CU9" s="637"/>
      <c r="CV9" s="637"/>
      <c r="CW9" s="637"/>
      <c r="CX9" s="637"/>
      <c r="CY9" s="638"/>
      <c r="CZ9" s="685">
        <v>13.4</v>
      </c>
      <c r="DA9" s="685"/>
      <c r="DB9" s="685"/>
      <c r="DC9" s="685"/>
      <c r="DD9" s="636">
        <v>18780</v>
      </c>
      <c r="DE9" s="637"/>
      <c r="DF9" s="637"/>
      <c r="DG9" s="637"/>
      <c r="DH9" s="637"/>
      <c r="DI9" s="637"/>
      <c r="DJ9" s="637"/>
      <c r="DK9" s="637"/>
      <c r="DL9" s="637"/>
      <c r="DM9" s="637"/>
      <c r="DN9" s="637"/>
      <c r="DO9" s="637"/>
      <c r="DP9" s="638"/>
      <c r="DQ9" s="636">
        <v>615788</v>
      </c>
      <c r="DR9" s="637"/>
      <c r="DS9" s="637"/>
      <c r="DT9" s="637"/>
      <c r="DU9" s="637"/>
      <c r="DV9" s="637"/>
      <c r="DW9" s="637"/>
      <c r="DX9" s="637"/>
      <c r="DY9" s="637"/>
      <c r="DZ9" s="637"/>
      <c r="EA9" s="637"/>
      <c r="EB9" s="637"/>
      <c r="EC9" s="697"/>
    </row>
    <row r="10" spans="2:143" ht="11.25" customHeight="1" x14ac:dyDescent="0.15">
      <c r="B10" s="646" t="s">
        <v>248</v>
      </c>
      <c r="C10" s="647"/>
      <c r="D10" s="647"/>
      <c r="E10" s="647"/>
      <c r="F10" s="647"/>
      <c r="G10" s="647"/>
      <c r="H10" s="647"/>
      <c r="I10" s="647"/>
      <c r="J10" s="647"/>
      <c r="K10" s="647"/>
      <c r="L10" s="647"/>
      <c r="M10" s="647"/>
      <c r="N10" s="647"/>
      <c r="O10" s="647"/>
      <c r="P10" s="647"/>
      <c r="Q10" s="648"/>
      <c r="R10" s="667" t="s">
        <v>128</v>
      </c>
      <c r="S10" s="637"/>
      <c r="T10" s="637"/>
      <c r="U10" s="637"/>
      <c r="V10" s="637"/>
      <c r="W10" s="637"/>
      <c r="X10" s="637"/>
      <c r="Y10" s="638"/>
      <c r="Z10" s="685" t="s">
        <v>128</v>
      </c>
      <c r="AA10" s="685"/>
      <c r="AB10" s="685"/>
      <c r="AC10" s="685"/>
      <c r="AD10" s="686" t="s">
        <v>128</v>
      </c>
      <c r="AE10" s="686"/>
      <c r="AF10" s="686"/>
      <c r="AG10" s="686"/>
      <c r="AH10" s="686"/>
      <c r="AI10" s="686"/>
      <c r="AJ10" s="686"/>
      <c r="AK10" s="686"/>
      <c r="AL10" s="668" t="s">
        <v>128</v>
      </c>
      <c r="AM10" s="671"/>
      <c r="AN10" s="671"/>
      <c r="AO10" s="687"/>
      <c r="AP10" s="646" t="s">
        <v>249</v>
      </c>
      <c r="AQ10" s="647"/>
      <c r="AR10" s="647"/>
      <c r="AS10" s="647"/>
      <c r="AT10" s="647"/>
      <c r="AU10" s="647"/>
      <c r="AV10" s="647"/>
      <c r="AW10" s="647"/>
      <c r="AX10" s="647"/>
      <c r="AY10" s="647"/>
      <c r="AZ10" s="647"/>
      <c r="BA10" s="647"/>
      <c r="BB10" s="647"/>
      <c r="BC10" s="647"/>
      <c r="BD10" s="647"/>
      <c r="BE10" s="647"/>
      <c r="BF10" s="648"/>
      <c r="BG10" s="667">
        <v>21674</v>
      </c>
      <c r="BH10" s="637"/>
      <c r="BI10" s="637"/>
      <c r="BJ10" s="637"/>
      <c r="BK10" s="637"/>
      <c r="BL10" s="637"/>
      <c r="BM10" s="637"/>
      <c r="BN10" s="638"/>
      <c r="BO10" s="685">
        <v>2</v>
      </c>
      <c r="BP10" s="685"/>
      <c r="BQ10" s="685"/>
      <c r="BR10" s="685"/>
      <c r="BS10" s="686" t="s">
        <v>128</v>
      </c>
      <c r="BT10" s="686"/>
      <c r="BU10" s="686"/>
      <c r="BV10" s="686"/>
      <c r="BW10" s="686"/>
      <c r="BX10" s="686"/>
      <c r="BY10" s="686"/>
      <c r="BZ10" s="686"/>
      <c r="CA10" s="686"/>
      <c r="CB10" s="726"/>
      <c r="CD10" s="646" t="s">
        <v>250</v>
      </c>
      <c r="CE10" s="647"/>
      <c r="CF10" s="647"/>
      <c r="CG10" s="647"/>
      <c r="CH10" s="647"/>
      <c r="CI10" s="647"/>
      <c r="CJ10" s="647"/>
      <c r="CK10" s="647"/>
      <c r="CL10" s="647"/>
      <c r="CM10" s="647"/>
      <c r="CN10" s="647"/>
      <c r="CO10" s="647"/>
      <c r="CP10" s="647"/>
      <c r="CQ10" s="648"/>
      <c r="CR10" s="667">
        <v>10888</v>
      </c>
      <c r="CS10" s="637"/>
      <c r="CT10" s="637"/>
      <c r="CU10" s="637"/>
      <c r="CV10" s="637"/>
      <c r="CW10" s="637"/>
      <c r="CX10" s="637"/>
      <c r="CY10" s="638"/>
      <c r="CZ10" s="685">
        <v>0.2</v>
      </c>
      <c r="DA10" s="685"/>
      <c r="DB10" s="685"/>
      <c r="DC10" s="685"/>
      <c r="DD10" s="636" t="s">
        <v>128</v>
      </c>
      <c r="DE10" s="637"/>
      <c r="DF10" s="637"/>
      <c r="DG10" s="637"/>
      <c r="DH10" s="637"/>
      <c r="DI10" s="637"/>
      <c r="DJ10" s="637"/>
      <c r="DK10" s="637"/>
      <c r="DL10" s="637"/>
      <c r="DM10" s="637"/>
      <c r="DN10" s="637"/>
      <c r="DO10" s="637"/>
      <c r="DP10" s="638"/>
      <c r="DQ10" s="636">
        <v>8838</v>
      </c>
      <c r="DR10" s="637"/>
      <c r="DS10" s="637"/>
      <c r="DT10" s="637"/>
      <c r="DU10" s="637"/>
      <c r="DV10" s="637"/>
      <c r="DW10" s="637"/>
      <c r="DX10" s="637"/>
      <c r="DY10" s="637"/>
      <c r="DZ10" s="637"/>
      <c r="EA10" s="637"/>
      <c r="EB10" s="637"/>
      <c r="EC10" s="697"/>
    </row>
    <row r="11" spans="2:143" ht="11.25" customHeight="1" x14ac:dyDescent="0.15">
      <c r="B11" s="646" t="s">
        <v>251</v>
      </c>
      <c r="C11" s="647"/>
      <c r="D11" s="647"/>
      <c r="E11" s="647"/>
      <c r="F11" s="647"/>
      <c r="G11" s="647"/>
      <c r="H11" s="647"/>
      <c r="I11" s="647"/>
      <c r="J11" s="647"/>
      <c r="K11" s="647"/>
      <c r="L11" s="647"/>
      <c r="M11" s="647"/>
      <c r="N11" s="647"/>
      <c r="O11" s="647"/>
      <c r="P11" s="647"/>
      <c r="Q11" s="648"/>
      <c r="R11" s="667">
        <v>217001</v>
      </c>
      <c r="S11" s="637"/>
      <c r="T11" s="637"/>
      <c r="U11" s="637"/>
      <c r="V11" s="637"/>
      <c r="W11" s="637"/>
      <c r="X11" s="637"/>
      <c r="Y11" s="638"/>
      <c r="Z11" s="668">
        <v>3.5</v>
      </c>
      <c r="AA11" s="671"/>
      <c r="AB11" s="671"/>
      <c r="AC11" s="672"/>
      <c r="AD11" s="636">
        <v>217001</v>
      </c>
      <c r="AE11" s="637"/>
      <c r="AF11" s="637"/>
      <c r="AG11" s="637"/>
      <c r="AH11" s="637"/>
      <c r="AI11" s="637"/>
      <c r="AJ11" s="637"/>
      <c r="AK11" s="638"/>
      <c r="AL11" s="668">
        <v>6</v>
      </c>
      <c r="AM11" s="671"/>
      <c r="AN11" s="671"/>
      <c r="AO11" s="687"/>
      <c r="AP11" s="646" t="s">
        <v>252</v>
      </c>
      <c r="AQ11" s="647"/>
      <c r="AR11" s="647"/>
      <c r="AS11" s="647"/>
      <c r="AT11" s="647"/>
      <c r="AU11" s="647"/>
      <c r="AV11" s="647"/>
      <c r="AW11" s="647"/>
      <c r="AX11" s="647"/>
      <c r="AY11" s="647"/>
      <c r="AZ11" s="647"/>
      <c r="BA11" s="647"/>
      <c r="BB11" s="647"/>
      <c r="BC11" s="647"/>
      <c r="BD11" s="647"/>
      <c r="BE11" s="647"/>
      <c r="BF11" s="648"/>
      <c r="BG11" s="667">
        <v>20622</v>
      </c>
      <c r="BH11" s="637"/>
      <c r="BI11" s="637"/>
      <c r="BJ11" s="637"/>
      <c r="BK11" s="637"/>
      <c r="BL11" s="637"/>
      <c r="BM11" s="637"/>
      <c r="BN11" s="638"/>
      <c r="BO11" s="685">
        <v>1.9</v>
      </c>
      <c r="BP11" s="685"/>
      <c r="BQ11" s="685"/>
      <c r="BR11" s="685"/>
      <c r="BS11" s="686" t="s">
        <v>128</v>
      </c>
      <c r="BT11" s="686"/>
      <c r="BU11" s="686"/>
      <c r="BV11" s="686"/>
      <c r="BW11" s="686"/>
      <c r="BX11" s="686"/>
      <c r="BY11" s="686"/>
      <c r="BZ11" s="686"/>
      <c r="CA11" s="686"/>
      <c r="CB11" s="726"/>
      <c r="CD11" s="646" t="s">
        <v>253</v>
      </c>
      <c r="CE11" s="647"/>
      <c r="CF11" s="647"/>
      <c r="CG11" s="647"/>
      <c r="CH11" s="647"/>
      <c r="CI11" s="647"/>
      <c r="CJ11" s="647"/>
      <c r="CK11" s="647"/>
      <c r="CL11" s="647"/>
      <c r="CM11" s="647"/>
      <c r="CN11" s="647"/>
      <c r="CO11" s="647"/>
      <c r="CP11" s="647"/>
      <c r="CQ11" s="648"/>
      <c r="CR11" s="667">
        <v>154006</v>
      </c>
      <c r="CS11" s="637"/>
      <c r="CT11" s="637"/>
      <c r="CU11" s="637"/>
      <c r="CV11" s="637"/>
      <c r="CW11" s="637"/>
      <c r="CX11" s="637"/>
      <c r="CY11" s="638"/>
      <c r="CZ11" s="685">
        <v>2.6</v>
      </c>
      <c r="DA11" s="685"/>
      <c r="DB11" s="685"/>
      <c r="DC11" s="685"/>
      <c r="DD11" s="636">
        <v>7632</v>
      </c>
      <c r="DE11" s="637"/>
      <c r="DF11" s="637"/>
      <c r="DG11" s="637"/>
      <c r="DH11" s="637"/>
      <c r="DI11" s="637"/>
      <c r="DJ11" s="637"/>
      <c r="DK11" s="637"/>
      <c r="DL11" s="637"/>
      <c r="DM11" s="637"/>
      <c r="DN11" s="637"/>
      <c r="DO11" s="637"/>
      <c r="DP11" s="638"/>
      <c r="DQ11" s="636">
        <v>122802</v>
      </c>
      <c r="DR11" s="637"/>
      <c r="DS11" s="637"/>
      <c r="DT11" s="637"/>
      <c r="DU11" s="637"/>
      <c r="DV11" s="637"/>
      <c r="DW11" s="637"/>
      <c r="DX11" s="637"/>
      <c r="DY11" s="637"/>
      <c r="DZ11" s="637"/>
      <c r="EA11" s="637"/>
      <c r="EB11" s="637"/>
      <c r="EC11" s="697"/>
    </row>
    <row r="12" spans="2:143" ht="11.25" customHeight="1" x14ac:dyDescent="0.15">
      <c r="B12" s="646" t="s">
        <v>254</v>
      </c>
      <c r="C12" s="647"/>
      <c r="D12" s="647"/>
      <c r="E12" s="647"/>
      <c r="F12" s="647"/>
      <c r="G12" s="647"/>
      <c r="H12" s="647"/>
      <c r="I12" s="647"/>
      <c r="J12" s="647"/>
      <c r="K12" s="647"/>
      <c r="L12" s="647"/>
      <c r="M12" s="647"/>
      <c r="N12" s="647"/>
      <c r="O12" s="647"/>
      <c r="P12" s="647"/>
      <c r="Q12" s="648"/>
      <c r="R12" s="667">
        <v>21145</v>
      </c>
      <c r="S12" s="637"/>
      <c r="T12" s="637"/>
      <c r="U12" s="637"/>
      <c r="V12" s="637"/>
      <c r="W12" s="637"/>
      <c r="X12" s="637"/>
      <c r="Y12" s="638"/>
      <c r="Z12" s="685">
        <v>0.3</v>
      </c>
      <c r="AA12" s="685"/>
      <c r="AB12" s="685"/>
      <c r="AC12" s="685"/>
      <c r="AD12" s="686">
        <v>21145</v>
      </c>
      <c r="AE12" s="686"/>
      <c r="AF12" s="686"/>
      <c r="AG12" s="686"/>
      <c r="AH12" s="686"/>
      <c r="AI12" s="686"/>
      <c r="AJ12" s="686"/>
      <c r="AK12" s="686"/>
      <c r="AL12" s="668">
        <v>0.6</v>
      </c>
      <c r="AM12" s="671"/>
      <c r="AN12" s="671"/>
      <c r="AO12" s="687"/>
      <c r="AP12" s="646" t="s">
        <v>255</v>
      </c>
      <c r="AQ12" s="647"/>
      <c r="AR12" s="647"/>
      <c r="AS12" s="647"/>
      <c r="AT12" s="647"/>
      <c r="AU12" s="647"/>
      <c r="AV12" s="647"/>
      <c r="AW12" s="647"/>
      <c r="AX12" s="647"/>
      <c r="AY12" s="647"/>
      <c r="AZ12" s="647"/>
      <c r="BA12" s="647"/>
      <c r="BB12" s="647"/>
      <c r="BC12" s="647"/>
      <c r="BD12" s="647"/>
      <c r="BE12" s="647"/>
      <c r="BF12" s="648"/>
      <c r="BG12" s="667">
        <v>551075</v>
      </c>
      <c r="BH12" s="637"/>
      <c r="BI12" s="637"/>
      <c r="BJ12" s="637"/>
      <c r="BK12" s="637"/>
      <c r="BL12" s="637"/>
      <c r="BM12" s="637"/>
      <c r="BN12" s="638"/>
      <c r="BO12" s="685">
        <v>51.3</v>
      </c>
      <c r="BP12" s="685"/>
      <c r="BQ12" s="685"/>
      <c r="BR12" s="685"/>
      <c r="BS12" s="686" t="s">
        <v>128</v>
      </c>
      <c r="BT12" s="686"/>
      <c r="BU12" s="686"/>
      <c r="BV12" s="686"/>
      <c r="BW12" s="686"/>
      <c r="BX12" s="686"/>
      <c r="BY12" s="686"/>
      <c r="BZ12" s="686"/>
      <c r="CA12" s="686"/>
      <c r="CB12" s="726"/>
      <c r="CD12" s="646" t="s">
        <v>256</v>
      </c>
      <c r="CE12" s="647"/>
      <c r="CF12" s="647"/>
      <c r="CG12" s="647"/>
      <c r="CH12" s="647"/>
      <c r="CI12" s="647"/>
      <c r="CJ12" s="647"/>
      <c r="CK12" s="647"/>
      <c r="CL12" s="647"/>
      <c r="CM12" s="647"/>
      <c r="CN12" s="647"/>
      <c r="CO12" s="647"/>
      <c r="CP12" s="647"/>
      <c r="CQ12" s="648"/>
      <c r="CR12" s="667">
        <v>63689</v>
      </c>
      <c r="CS12" s="637"/>
      <c r="CT12" s="637"/>
      <c r="CU12" s="637"/>
      <c r="CV12" s="637"/>
      <c r="CW12" s="637"/>
      <c r="CX12" s="637"/>
      <c r="CY12" s="638"/>
      <c r="CZ12" s="685">
        <v>1.1000000000000001</v>
      </c>
      <c r="DA12" s="685"/>
      <c r="DB12" s="685"/>
      <c r="DC12" s="685"/>
      <c r="DD12" s="636" t="s">
        <v>128</v>
      </c>
      <c r="DE12" s="637"/>
      <c r="DF12" s="637"/>
      <c r="DG12" s="637"/>
      <c r="DH12" s="637"/>
      <c r="DI12" s="637"/>
      <c r="DJ12" s="637"/>
      <c r="DK12" s="637"/>
      <c r="DL12" s="637"/>
      <c r="DM12" s="637"/>
      <c r="DN12" s="637"/>
      <c r="DO12" s="637"/>
      <c r="DP12" s="638"/>
      <c r="DQ12" s="636">
        <v>63514</v>
      </c>
      <c r="DR12" s="637"/>
      <c r="DS12" s="637"/>
      <c r="DT12" s="637"/>
      <c r="DU12" s="637"/>
      <c r="DV12" s="637"/>
      <c r="DW12" s="637"/>
      <c r="DX12" s="637"/>
      <c r="DY12" s="637"/>
      <c r="DZ12" s="637"/>
      <c r="EA12" s="637"/>
      <c r="EB12" s="637"/>
      <c r="EC12" s="697"/>
    </row>
    <row r="13" spans="2:143" ht="11.25" customHeight="1" x14ac:dyDescent="0.15">
      <c r="B13" s="646" t="s">
        <v>257</v>
      </c>
      <c r="C13" s="647"/>
      <c r="D13" s="647"/>
      <c r="E13" s="647"/>
      <c r="F13" s="647"/>
      <c r="G13" s="647"/>
      <c r="H13" s="647"/>
      <c r="I13" s="647"/>
      <c r="J13" s="647"/>
      <c r="K13" s="647"/>
      <c r="L13" s="647"/>
      <c r="M13" s="647"/>
      <c r="N13" s="647"/>
      <c r="O13" s="647"/>
      <c r="P13" s="647"/>
      <c r="Q13" s="648"/>
      <c r="R13" s="667" t="s">
        <v>128</v>
      </c>
      <c r="S13" s="637"/>
      <c r="T13" s="637"/>
      <c r="U13" s="637"/>
      <c r="V13" s="637"/>
      <c r="W13" s="637"/>
      <c r="X13" s="637"/>
      <c r="Y13" s="638"/>
      <c r="Z13" s="685" t="s">
        <v>128</v>
      </c>
      <c r="AA13" s="685"/>
      <c r="AB13" s="685"/>
      <c r="AC13" s="685"/>
      <c r="AD13" s="686" t="s">
        <v>128</v>
      </c>
      <c r="AE13" s="686"/>
      <c r="AF13" s="686"/>
      <c r="AG13" s="686"/>
      <c r="AH13" s="686"/>
      <c r="AI13" s="686"/>
      <c r="AJ13" s="686"/>
      <c r="AK13" s="686"/>
      <c r="AL13" s="668" t="s">
        <v>128</v>
      </c>
      <c r="AM13" s="671"/>
      <c r="AN13" s="671"/>
      <c r="AO13" s="687"/>
      <c r="AP13" s="646" t="s">
        <v>258</v>
      </c>
      <c r="AQ13" s="647"/>
      <c r="AR13" s="647"/>
      <c r="AS13" s="647"/>
      <c r="AT13" s="647"/>
      <c r="AU13" s="647"/>
      <c r="AV13" s="647"/>
      <c r="AW13" s="647"/>
      <c r="AX13" s="647"/>
      <c r="AY13" s="647"/>
      <c r="AZ13" s="647"/>
      <c r="BA13" s="647"/>
      <c r="BB13" s="647"/>
      <c r="BC13" s="647"/>
      <c r="BD13" s="647"/>
      <c r="BE13" s="647"/>
      <c r="BF13" s="648"/>
      <c r="BG13" s="667">
        <v>551017</v>
      </c>
      <c r="BH13" s="637"/>
      <c r="BI13" s="637"/>
      <c r="BJ13" s="637"/>
      <c r="BK13" s="637"/>
      <c r="BL13" s="637"/>
      <c r="BM13" s="637"/>
      <c r="BN13" s="638"/>
      <c r="BO13" s="685">
        <v>51.3</v>
      </c>
      <c r="BP13" s="685"/>
      <c r="BQ13" s="685"/>
      <c r="BR13" s="685"/>
      <c r="BS13" s="686" t="s">
        <v>128</v>
      </c>
      <c r="BT13" s="686"/>
      <c r="BU13" s="686"/>
      <c r="BV13" s="686"/>
      <c r="BW13" s="686"/>
      <c r="BX13" s="686"/>
      <c r="BY13" s="686"/>
      <c r="BZ13" s="686"/>
      <c r="CA13" s="686"/>
      <c r="CB13" s="726"/>
      <c r="CD13" s="646" t="s">
        <v>259</v>
      </c>
      <c r="CE13" s="647"/>
      <c r="CF13" s="647"/>
      <c r="CG13" s="647"/>
      <c r="CH13" s="647"/>
      <c r="CI13" s="647"/>
      <c r="CJ13" s="647"/>
      <c r="CK13" s="647"/>
      <c r="CL13" s="647"/>
      <c r="CM13" s="647"/>
      <c r="CN13" s="647"/>
      <c r="CO13" s="647"/>
      <c r="CP13" s="647"/>
      <c r="CQ13" s="648"/>
      <c r="CR13" s="667">
        <v>362328</v>
      </c>
      <c r="CS13" s="637"/>
      <c r="CT13" s="637"/>
      <c r="CU13" s="637"/>
      <c r="CV13" s="637"/>
      <c r="CW13" s="637"/>
      <c r="CX13" s="637"/>
      <c r="CY13" s="638"/>
      <c r="CZ13" s="685">
        <v>6.2</v>
      </c>
      <c r="DA13" s="685"/>
      <c r="DB13" s="685"/>
      <c r="DC13" s="685"/>
      <c r="DD13" s="636">
        <v>111315</v>
      </c>
      <c r="DE13" s="637"/>
      <c r="DF13" s="637"/>
      <c r="DG13" s="637"/>
      <c r="DH13" s="637"/>
      <c r="DI13" s="637"/>
      <c r="DJ13" s="637"/>
      <c r="DK13" s="637"/>
      <c r="DL13" s="637"/>
      <c r="DM13" s="637"/>
      <c r="DN13" s="637"/>
      <c r="DO13" s="637"/>
      <c r="DP13" s="638"/>
      <c r="DQ13" s="636">
        <v>308913</v>
      </c>
      <c r="DR13" s="637"/>
      <c r="DS13" s="637"/>
      <c r="DT13" s="637"/>
      <c r="DU13" s="637"/>
      <c r="DV13" s="637"/>
      <c r="DW13" s="637"/>
      <c r="DX13" s="637"/>
      <c r="DY13" s="637"/>
      <c r="DZ13" s="637"/>
      <c r="EA13" s="637"/>
      <c r="EB13" s="637"/>
      <c r="EC13" s="697"/>
    </row>
    <row r="14" spans="2:143" ht="11.25" customHeight="1" x14ac:dyDescent="0.15">
      <c r="B14" s="646" t="s">
        <v>260</v>
      </c>
      <c r="C14" s="647"/>
      <c r="D14" s="647"/>
      <c r="E14" s="647"/>
      <c r="F14" s="647"/>
      <c r="G14" s="647"/>
      <c r="H14" s="647"/>
      <c r="I14" s="647"/>
      <c r="J14" s="647"/>
      <c r="K14" s="647"/>
      <c r="L14" s="647"/>
      <c r="M14" s="647"/>
      <c r="N14" s="647"/>
      <c r="O14" s="647"/>
      <c r="P14" s="647"/>
      <c r="Q14" s="648"/>
      <c r="R14" s="667" t="s">
        <v>128</v>
      </c>
      <c r="S14" s="637"/>
      <c r="T14" s="637"/>
      <c r="U14" s="637"/>
      <c r="V14" s="637"/>
      <c r="W14" s="637"/>
      <c r="X14" s="637"/>
      <c r="Y14" s="638"/>
      <c r="Z14" s="685" t="s">
        <v>128</v>
      </c>
      <c r="AA14" s="685"/>
      <c r="AB14" s="685"/>
      <c r="AC14" s="685"/>
      <c r="AD14" s="686" t="s">
        <v>128</v>
      </c>
      <c r="AE14" s="686"/>
      <c r="AF14" s="686"/>
      <c r="AG14" s="686"/>
      <c r="AH14" s="686"/>
      <c r="AI14" s="686"/>
      <c r="AJ14" s="686"/>
      <c r="AK14" s="686"/>
      <c r="AL14" s="668" t="s">
        <v>128</v>
      </c>
      <c r="AM14" s="671"/>
      <c r="AN14" s="671"/>
      <c r="AO14" s="687"/>
      <c r="AP14" s="646" t="s">
        <v>261</v>
      </c>
      <c r="AQ14" s="647"/>
      <c r="AR14" s="647"/>
      <c r="AS14" s="647"/>
      <c r="AT14" s="647"/>
      <c r="AU14" s="647"/>
      <c r="AV14" s="647"/>
      <c r="AW14" s="647"/>
      <c r="AX14" s="647"/>
      <c r="AY14" s="647"/>
      <c r="AZ14" s="647"/>
      <c r="BA14" s="647"/>
      <c r="BB14" s="647"/>
      <c r="BC14" s="647"/>
      <c r="BD14" s="647"/>
      <c r="BE14" s="647"/>
      <c r="BF14" s="648"/>
      <c r="BG14" s="667">
        <v>43803</v>
      </c>
      <c r="BH14" s="637"/>
      <c r="BI14" s="637"/>
      <c r="BJ14" s="637"/>
      <c r="BK14" s="637"/>
      <c r="BL14" s="637"/>
      <c r="BM14" s="637"/>
      <c r="BN14" s="638"/>
      <c r="BO14" s="685">
        <v>4.0999999999999996</v>
      </c>
      <c r="BP14" s="685"/>
      <c r="BQ14" s="685"/>
      <c r="BR14" s="685"/>
      <c r="BS14" s="686" t="s">
        <v>128</v>
      </c>
      <c r="BT14" s="686"/>
      <c r="BU14" s="686"/>
      <c r="BV14" s="686"/>
      <c r="BW14" s="686"/>
      <c r="BX14" s="686"/>
      <c r="BY14" s="686"/>
      <c r="BZ14" s="686"/>
      <c r="CA14" s="686"/>
      <c r="CB14" s="726"/>
      <c r="CD14" s="646" t="s">
        <v>262</v>
      </c>
      <c r="CE14" s="647"/>
      <c r="CF14" s="647"/>
      <c r="CG14" s="647"/>
      <c r="CH14" s="647"/>
      <c r="CI14" s="647"/>
      <c r="CJ14" s="647"/>
      <c r="CK14" s="647"/>
      <c r="CL14" s="647"/>
      <c r="CM14" s="647"/>
      <c r="CN14" s="647"/>
      <c r="CO14" s="647"/>
      <c r="CP14" s="647"/>
      <c r="CQ14" s="648"/>
      <c r="CR14" s="667">
        <v>372883</v>
      </c>
      <c r="CS14" s="637"/>
      <c r="CT14" s="637"/>
      <c r="CU14" s="637"/>
      <c r="CV14" s="637"/>
      <c r="CW14" s="637"/>
      <c r="CX14" s="637"/>
      <c r="CY14" s="638"/>
      <c r="CZ14" s="685">
        <v>6.4</v>
      </c>
      <c r="DA14" s="685"/>
      <c r="DB14" s="685"/>
      <c r="DC14" s="685"/>
      <c r="DD14" s="636">
        <v>89107</v>
      </c>
      <c r="DE14" s="637"/>
      <c r="DF14" s="637"/>
      <c r="DG14" s="637"/>
      <c r="DH14" s="637"/>
      <c r="DI14" s="637"/>
      <c r="DJ14" s="637"/>
      <c r="DK14" s="637"/>
      <c r="DL14" s="637"/>
      <c r="DM14" s="637"/>
      <c r="DN14" s="637"/>
      <c r="DO14" s="637"/>
      <c r="DP14" s="638"/>
      <c r="DQ14" s="636">
        <v>245616</v>
      </c>
      <c r="DR14" s="637"/>
      <c r="DS14" s="637"/>
      <c r="DT14" s="637"/>
      <c r="DU14" s="637"/>
      <c r="DV14" s="637"/>
      <c r="DW14" s="637"/>
      <c r="DX14" s="637"/>
      <c r="DY14" s="637"/>
      <c r="DZ14" s="637"/>
      <c r="EA14" s="637"/>
      <c r="EB14" s="637"/>
      <c r="EC14" s="697"/>
    </row>
    <row r="15" spans="2:143" ht="11.25" customHeight="1" x14ac:dyDescent="0.15">
      <c r="B15" s="646" t="s">
        <v>263</v>
      </c>
      <c r="C15" s="647"/>
      <c r="D15" s="647"/>
      <c r="E15" s="647"/>
      <c r="F15" s="647"/>
      <c r="G15" s="647"/>
      <c r="H15" s="647"/>
      <c r="I15" s="647"/>
      <c r="J15" s="647"/>
      <c r="K15" s="647"/>
      <c r="L15" s="647"/>
      <c r="M15" s="647"/>
      <c r="N15" s="647"/>
      <c r="O15" s="647"/>
      <c r="P15" s="647"/>
      <c r="Q15" s="648"/>
      <c r="R15" s="667" t="s">
        <v>128</v>
      </c>
      <c r="S15" s="637"/>
      <c r="T15" s="637"/>
      <c r="U15" s="637"/>
      <c r="V15" s="637"/>
      <c r="W15" s="637"/>
      <c r="X15" s="637"/>
      <c r="Y15" s="638"/>
      <c r="Z15" s="685" t="s">
        <v>128</v>
      </c>
      <c r="AA15" s="685"/>
      <c r="AB15" s="685"/>
      <c r="AC15" s="685"/>
      <c r="AD15" s="686" t="s">
        <v>128</v>
      </c>
      <c r="AE15" s="686"/>
      <c r="AF15" s="686"/>
      <c r="AG15" s="686"/>
      <c r="AH15" s="686"/>
      <c r="AI15" s="686"/>
      <c r="AJ15" s="686"/>
      <c r="AK15" s="686"/>
      <c r="AL15" s="668" t="s">
        <v>128</v>
      </c>
      <c r="AM15" s="671"/>
      <c r="AN15" s="671"/>
      <c r="AO15" s="687"/>
      <c r="AP15" s="646" t="s">
        <v>264</v>
      </c>
      <c r="AQ15" s="647"/>
      <c r="AR15" s="647"/>
      <c r="AS15" s="647"/>
      <c r="AT15" s="647"/>
      <c r="AU15" s="647"/>
      <c r="AV15" s="647"/>
      <c r="AW15" s="647"/>
      <c r="AX15" s="647"/>
      <c r="AY15" s="647"/>
      <c r="AZ15" s="647"/>
      <c r="BA15" s="647"/>
      <c r="BB15" s="647"/>
      <c r="BC15" s="647"/>
      <c r="BD15" s="647"/>
      <c r="BE15" s="647"/>
      <c r="BF15" s="648"/>
      <c r="BG15" s="667">
        <v>53133</v>
      </c>
      <c r="BH15" s="637"/>
      <c r="BI15" s="637"/>
      <c r="BJ15" s="637"/>
      <c r="BK15" s="637"/>
      <c r="BL15" s="637"/>
      <c r="BM15" s="637"/>
      <c r="BN15" s="638"/>
      <c r="BO15" s="685">
        <v>4.9000000000000004</v>
      </c>
      <c r="BP15" s="685"/>
      <c r="BQ15" s="685"/>
      <c r="BR15" s="685"/>
      <c r="BS15" s="686" t="s">
        <v>128</v>
      </c>
      <c r="BT15" s="686"/>
      <c r="BU15" s="686"/>
      <c r="BV15" s="686"/>
      <c r="BW15" s="686"/>
      <c r="BX15" s="686"/>
      <c r="BY15" s="686"/>
      <c r="BZ15" s="686"/>
      <c r="CA15" s="686"/>
      <c r="CB15" s="726"/>
      <c r="CD15" s="646" t="s">
        <v>265</v>
      </c>
      <c r="CE15" s="647"/>
      <c r="CF15" s="647"/>
      <c r="CG15" s="647"/>
      <c r="CH15" s="647"/>
      <c r="CI15" s="647"/>
      <c r="CJ15" s="647"/>
      <c r="CK15" s="647"/>
      <c r="CL15" s="647"/>
      <c r="CM15" s="647"/>
      <c r="CN15" s="647"/>
      <c r="CO15" s="647"/>
      <c r="CP15" s="647"/>
      <c r="CQ15" s="648"/>
      <c r="CR15" s="667">
        <v>441784</v>
      </c>
      <c r="CS15" s="637"/>
      <c r="CT15" s="637"/>
      <c r="CU15" s="637"/>
      <c r="CV15" s="637"/>
      <c r="CW15" s="637"/>
      <c r="CX15" s="637"/>
      <c r="CY15" s="638"/>
      <c r="CZ15" s="685">
        <v>7.5</v>
      </c>
      <c r="DA15" s="685"/>
      <c r="DB15" s="685"/>
      <c r="DC15" s="685"/>
      <c r="DD15" s="636">
        <v>2437</v>
      </c>
      <c r="DE15" s="637"/>
      <c r="DF15" s="637"/>
      <c r="DG15" s="637"/>
      <c r="DH15" s="637"/>
      <c r="DI15" s="637"/>
      <c r="DJ15" s="637"/>
      <c r="DK15" s="637"/>
      <c r="DL15" s="637"/>
      <c r="DM15" s="637"/>
      <c r="DN15" s="637"/>
      <c r="DO15" s="637"/>
      <c r="DP15" s="638"/>
      <c r="DQ15" s="636">
        <v>386566</v>
      </c>
      <c r="DR15" s="637"/>
      <c r="DS15" s="637"/>
      <c r="DT15" s="637"/>
      <c r="DU15" s="637"/>
      <c r="DV15" s="637"/>
      <c r="DW15" s="637"/>
      <c r="DX15" s="637"/>
      <c r="DY15" s="637"/>
      <c r="DZ15" s="637"/>
      <c r="EA15" s="637"/>
      <c r="EB15" s="637"/>
      <c r="EC15" s="697"/>
    </row>
    <row r="16" spans="2:143" ht="11.25" customHeight="1" x14ac:dyDescent="0.15">
      <c r="B16" s="646" t="s">
        <v>266</v>
      </c>
      <c r="C16" s="647"/>
      <c r="D16" s="647"/>
      <c r="E16" s="647"/>
      <c r="F16" s="647"/>
      <c r="G16" s="647"/>
      <c r="H16" s="647"/>
      <c r="I16" s="647"/>
      <c r="J16" s="647"/>
      <c r="K16" s="647"/>
      <c r="L16" s="647"/>
      <c r="M16" s="647"/>
      <c r="N16" s="647"/>
      <c r="O16" s="647"/>
      <c r="P16" s="647"/>
      <c r="Q16" s="648"/>
      <c r="R16" s="667">
        <v>12235</v>
      </c>
      <c r="S16" s="637"/>
      <c r="T16" s="637"/>
      <c r="U16" s="637"/>
      <c r="V16" s="637"/>
      <c r="W16" s="637"/>
      <c r="X16" s="637"/>
      <c r="Y16" s="638"/>
      <c r="Z16" s="685">
        <v>0.2</v>
      </c>
      <c r="AA16" s="685"/>
      <c r="AB16" s="685"/>
      <c r="AC16" s="685"/>
      <c r="AD16" s="686">
        <v>12235</v>
      </c>
      <c r="AE16" s="686"/>
      <c r="AF16" s="686"/>
      <c r="AG16" s="686"/>
      <c r="AH16" s="686"/>
      <c r="AI16" s="686"/>
      <c r="AJ16" s="686"/>
      <c r="AK16" s="686"/>
      <c r="AL16" s="668">
        <v>0.3</v>
      </c>
      <c r="AM16" s="671"/>
      <c r="AN16" s="671"/>
      <c r="AO16" s="687"/>
      <c r="AP16" s="646" t="s">
        <v>267</v>
      </c>
      <c r="AQ16" s="647"/>
      <c r="AR16" s="647"/>
      <c r="AS16" s="647"/>
      <c r="AT16" s="647"/>
      <c r="AU16" s="647"/>
      <c r="AV16" s="647"/>
      <c r="AW16" s="647"/>
      <c r="AX16" s="647"/>
      <c r="AY16" s="647"/>
      <c r="AZ16" s="647"/>
      <c r="BA16" s="647"/>
      <c r="BB16" s="647"/>
      <c r="BC16" s="647"/>
      <c r="BD16" s="647"/>
      <c r="BE16" s="647"/>
      <c r="BF16" s="648"/>
      <c r="BG16" s="667" t="s">
        <v>128</v>
      </c>
      <c r="BH16" s="637"/>
      <c r="BI16" s="637"/>
      <c r="BJ16" s="637"/>
      <c r="BK16" s="637"/>
      <c r="BL16" s="637"/>
      <c r="BM16" s="637"/>
      <c r="BN16" s="638"/>
      <c r="BO16" s="685" t="s">
        <v>128</v>
      </c>
      <c r="BP16" s="685"/>
      <c r="BQ16" s="685"/>
      <c r="BR16" s="685"/>
      <c r="BS16" s="686" t="s">
        <v>128</v>
      </c>
      <c r="BT16" s="686"/>
      <c r="BU16" s="686"/>
      <c r="BV16" s="686"/>
      <c r="BW16" s="686"/>
      <c r="BX16" s="686"/>
      <c r="BY16" s="686"/>
      <c r="BZ16" s="686"/>
      <c r="CA16" s="686"/>
      <c r="CB16" s="726"/>
      <c r="CD16" s="646" t="s">
        <v>268</v>
      </c>
      <c r="CE16" s="647"/>
      <c r="CF16" s="647"/>
      <c r="CG16" s="647"/>
      <c r="CH16" s="647"/>
      <c r="CI16" s="647"/>
      <c r="CJ16" s="647"/>
      <c r="CK16" s="647"/>
      <c r="CL16" s="647"/>
      <c r="CM16" s="647"/>
      <c r="CN16" s="647"/>
      <c r="CO16" s="647"/>
      <c r="CP16" s="647"/>
      <c r="CQ16" s="648"/>
      <c r="CR16" s="667">
        <v>2100</v>
      </c>
      <c r="CS16" s="637"/>
      <c r="CT16" s="637"/>
      <c r="CU16" s="637"/>
      <c r="CV16" s="637"/>
      <c r="CW16" s="637"/>
      <c r="CX16" s="637"/>
      <c r="CY16" s="638"/>
      <c r="CZ16" s="685">
        <v>0</v>
      </c>
      <c r="DA16" s="685"/>
      <c r="DB16" s="685"/>
      <c r="DC16" s="685"/>
      <c r="DD16" s="636" t="s">
        <v>128</v>
      </c>
      <c r="DE16" s="637"/>
      <c r="DF16" s="637"/>
      <c r="DG16" s="637"/>
      <c r="DH16" s="637"/>
      <c r="DI16" s="637"/>
      <c r="DJ16" s="637"/>
      <c r="DK16" s="637"/>
      <c r="DL16" s="637"/>
      <c r="DM16" s="637"/>
      <c r="DN16" s="637"/>
      <c r="DO16" s="637"/>
      <c r="DP16" s="638"/>
      <c r="DQ16" s="636">
        <v>368</v>
      </c>
      <c r="DR16" s="637"/>
      <c r="DS16" s="637"/>
      <c r="DT16" s="637"/>
      <c r="DU16" s="637"/>
      <c r="DV16" s="637"/>
      <c r="DW16" s="637"/>
      <c r="DX16" s="637"/>
      <c r="DY16" s="637"/>
      <c r="DZ16" s="637"/>
      <c r="EA16" s="637"/>
      <c r="EB16" s="637"/>
      <c r="EC16" s="697"/>
    </row>
    <row r="17" spans="2:133" ht="11.25" customHeight="1" x14ac:dyDescent="0.15">
      <c r="B17" s="646" t="s">
        <v>269</v>
      </c>
      <c r="C17" s="647"/>
      <c r="D17" s="647"/>
      <c r="E17" s="647"/>
      <c r="F17" s="647"/>
      <c r="G17" s="647"/>
      <c r="H17" s="647"/>
      <c r="I17" s="647"/>
      <c r="J17" s="647"/>
      <c r="K17" s="647"/>
      <c r="L17" s="647"/>
      <c r="M17" s="647"/>
      <c r="N17" s="647"/>
      <c r="O17" s="647"/>
      <c r="P17" s="647"/>
      <c r="Q17" s="648"/>
      <c r="R17" s="667">
        <v>11226</v>
      </c>
      <c r="S17" s="637"/>
      <c r="T17" s="637"/>
      <c r="U17" s="637"/>
      <c r="V17" s="637"/>
      <c r="W17" s="637"/>
      <c r="X17" s="637"/>
      <c r="Y17" s="638"/>
      <c r="Z17" s="685">
        <v>0.2</v>
      </c>
      <c r="AA17" s="685"/>
      <c r="AB17" s="685"/>
      <c r="AC17" s="685"/>
      <c r="AD17" s="686">
        <v>11226</v>
      </c>
      <c r="AE17" s="686"/>
      <c r="AF17" s="686"/>
      <c r="AG17" s="686"/>
      <c r="AH17" s="686"/>
      <c r="AI17" s="686"/>
      <c r="AJ17" s="686"/>
      <c r="AK17" s="686"/>
      <c r="AL17" s="668">
        <v>0.3</v>
      </c>
      <c r="AM17" s="671"/>
      <c r="AN17" s="671"/>
      <c r="AO17" s="687"/>
      <c r="AP17" s="646" t="s">
        <v>270</v>
      </c>
      <c r="AQ17" s="647"/>
      <c r="AR17" s="647"/>
      <c r="AS17" s="647"/>
      <c r="AT17" s="647"/>
      <c r="AU17" s="647"/>
      <c r="AV17" s="647"/>
      <c r="AW17" s="647"/>
      <c r="AX17" s="647"/>
      <c r="AY17" s="647"/>
      <c r="AZ17" s="647"/>
      <c r="BA17" s="647"/>
      <c r="BB17" s="647"/>
      <c r="BC17" s="647"/>
      <c r="BD17" s="647"/>
      <c r="BE17" s="647"/>
      <c r="BF17" s="648"/>
      <c r="BG17" s="667" t="s">
        <v>128</v>
      </c>
      <c r="BH17" s="637"/>
      <c r="BI17" s="637"/>
      <c r="BJ17" s="637"/>
      <c r="BK17" s="637"/>
      <c r="BL17" s="637"/>
      <c r="BM17" s="637"/>
      <c r="BN17" s="638"/>
      <c r="BO17" s="685" t="s">
        <v>128</v>
      </c>
      <c r="BP17" s="685"/>
      <c r="BQ17" s="685"/>
      <c r="BR17" s="685"/>
      <c r="BS17" s="686" t="s">
        <v>128</v>
      </c>
      <c r="BT17" s="686"/>
      <c r="BU17" s="686"/>
      <c r="BV17" s="686"/>
      <c r="BW17" s="686"/>
      <c r="BX17" s="686"/>
      <c r="BY17" s="686"/>
      <c r="BZ17" s="686"/>
      <c r="CA17" s="686"/>
      <c r="CB17" s="726"/>
      <c r="CD17" s="646" t="s">
        <v>271</v>
      </c>
      <c r="CE17" s="647"/>
      <c r="CF17" s="647"/>
      <c r="CG17" s="647"/>
      <c r="CH17" s="647"/>
      <c r="CI17" s="647"/>
      <c r="CJ17" s="647"/>
      <c r="CK17" s="647"/>
      <c r="CL17" s="647"/>
      <c r="CM17" s="647"/>
      <c r="CN17" s="647"/>
      <c r="CO17" s="647"/>
      <c r="CP17" s="647"/>
      <c r="CQ17" s="648"/>
      <c r="CR17" s="667">
        <v>561154</v>
      </c>
      <c r="CS17" s="637"/>
      <c r="CT17" s="637"/>
      <c r="CU17" s="637"/>
      <c r="CV17" s="637"/>
      <c r="CW17" s="637"/>
      <c r="CX17" s="637"/>
      <c r="CY17" s="638"/>
      <c r="CZ17" s="685">
        <v>9.6</v>
      </c>
      <c r="DA17" s="685"/>
      <c r="DB17" s="685"/>
      <c r="DC17" s="685"/>
      <c r="DD17" s="636" t="s">
        <v>128</v>
      </c>
      <c r="DE17" s="637"/>
      <c r="DF17" s="637"/>
      <c r="DG17" s="637"/>
      <c r="DH17" s="637"/>
      <c r="DI17" s="637"/>
      <c r="DJ17" s="637"/>
      <c r="DK17" s="637"/>
      <c r="DL17" s="637"/>
      <c r="DM17" s="637"/>
      <c r="DN17" s="637"/>
      <c r="DO17" s="637"/>
      <c r="DP17" s="638"/>
      <c r="DQ17" s="636">
        <v>561154</v>
      </c>
      <c r="DR17" s="637"/>
      <c r="DS17" s="637"/>
      <c r="DT17" s="637"/>
      <c r="DU17" s="637"/>
      <c r="DV17" s="637"/>
      <c r="DW17" s="637"/>
      <c r="DX17" s="637"/>
      <c r="DY17" s="637"/>
      <c r="DZ17" s="637"/>
      <c r="EA17" s="637"/>
      <c r="EB17" s="637"/>
      <c r="EC17" s="697"/>
    </row>
    <row r="18" spans="2:133" ht="11.25" customHeight="1" x14ac:dyDescent="0.15">
      <c r="B18" s="646" t="s">
        <v>272</v>
      </c>
      <c r="C18" s="647"/>
      <c r="D18" s="647"/>
      <c r="E18" s="647"/>
      <c r="F18" s="647"/>
      <c r="G18" s="647"/>
      <c r="H18" s="647"/>
      <c r="I18" s="647"/>
      <c r="J18" s="647"/>
      <c r="K18" s="647"/>
      <c r="L18" s="647"/>
      <c r="M18" s="647"/>
      <c r="N18" s="647"/>
      <c r="O18" s="647"/>
      <c r="P18" s="647"/>
      <c r="Q18" s="648"/>
      <c r="R18" s="667">
        <v>29834</v>
      </c>
      <c r="S18" s="637"/>
      <c r="T18" s="637"/>
      <c r="U18" s="637"/>
      <c r="V18" s="637"/>
      <c r="W18" s="637"/>
      <c r="X18" s="637"/>
      <c r="Y18" s="638"/>
      <c r="Z18" s="685">
        <v>0.5</v>
      </c>
      <c r="AA18" s="685"/>
      <c r="AB18" s="685"/>
      <c r="AC18" s="685"/>
      <c r="AD18" s="686">
        <v>29834</v>
      </c>
      <c r="AE18" s="686"/>
      <c r="AF18" s="686"/>
      <c r="AG18" s="686"/>
      <c r="AH18" s="686"/>
      <c r="AI18" s="686"/>
      <c r="AJ18" s="686"/>
      <c r="AK18" s="686"/>
      <c r="AL18" s="668">
        <v>0.80000001192092896</v>
      </c>
      <c r="AM18" s="671"/>
      <c r="AN18" s="671"/>
      <c r="AO18" s="687"/>
      <c r="AP18" s="646" t="s">
        <v>273</v>
      </c>
      <c r="AQ18" s="647"/>
      <c r="AR18" s="647"/>
      <c r="AS18" s="647"/>
      <c r="AT18" s="647"/>
      <c r="AU18" s="647"/>
      <c r="AV18" s="647"/>
      <c r="AW18" s="647"/>
      <c r="AX18" s="647"/>
      <c r="AY18" s="647"/>
      <c r="AZ18" s="647"/>
      <c r="BA18" s="647"/>
      <c r="BB18" s="647"/>
      <c r="BC18" s="647"/>
      <c r="BD18" s="647"/>
      <c r="BE18" s="647"/>
      <c r="BF18" s="648"/>
      <c r="BG18" s="667" t="s">
        <v>128</v>
      </c>
      <c r="BH18" s="637"/>
      <c r="BI18" s="637"/>
      <c r="BJ18" s="637"/>
      <c r="BK18" s="637"/>
      <c r="BL18" s="637"/>
      <c r="BM18" s="637"/>
      <c r="BN18" s="638"/>
      <c r="BO18" s="685" t="s">
        <v>128</v>
      </c>
      <c r="BP18" s="685"/>
      <c r="BQ18" s="685"/>
      <c r="BR18" s="685"/>
      <c r="BS18" s="686" t="s">
        <v>128</v>
      </c>
      <c r="BT18" s="686"/>
      <c r="BU18" s="686"/>
      <c r="BV18" s="686"/>
      <c r="BW18" s="686"/>
      <c r="BX18" s="686"/>
      <c r="BY18" s="686"/>
      <c r="BZ18" s="686"/>
      <c r="CA18" s="686"/>
      <c r="CB18" s="726"/>
      <c r="CD18" s="646" t="s">
        <v>274</v>
      </c>
      <c r="CE18" s="647"/>
      <c r="CF18" s="647"/>
      <c r="CG18" s="647"/>
      <c r="CH18" s="647"/>
      <c r="CI18" s="647"/>
      <c r="CJ18" s="647"/>
      <c r="CK18" s="647"/>
      <c r="CL18" s="647"/>
      <c r="CM18" s="647"/>
      <c r="CN18" s="647"/>
      <c r="CO18" s="647"/>
      <c r="CP18" s="647"/>
      <c r="CQ18" s="648"/>
      <c r="CR18" s="667" t="s">
        <v>128</v>
      </c>
      <c r="CS18" s="637"/>
      <c r="CT18" s="637"/>
      <c r="CU18" s="637"/>
      <c r="CV18" s="637"/>
      <c r="CW18" s="637"/>
      <c r="CX18" s="637"/>
      <c r="CY18" s="638"/>
      <c r="CZ18" s="685" t="s">
        <v>128</v>
      </c>
      <c r="DA18" s="685"/>
      <c r="DB18" s="685"/>
      <c r="DC18" s="685"/>
      <c r="DD18" s="636" t="s">
        <v>128</v>
      </c>
      <c r="DE18" s="637"/>
      <c r="DF18" s="637"/>
      <c r="DG18" s="637"/>
      <c r="DH18" s="637"/>
      <c r="DI18" s="637"/>
      <c r="DJ18" s="637"/>
      <c r="DK18" s="637"/>
      <c r="DL18" s="637"/>
      <c r="DM18" s="637"/>
      <c r="DN18" s="637"/>
      <c r="DO18" s="637"/>
      <c r="DP18" s="638"/>
      <c r="DQ18" s="636" t="s">
        <v>128</v>
      </c>
      <c r="DR18" s="637"/>
      <c r="DS18" s="637"/>
      <c r="DT18" s="637"/>
      <c r="DU18" s="637"/>
      <c r="DV18" s="637"/>
      <c r="DW18" s="637"/>
      <c r="DX18" s="637"/>
      <c r="DY18" s="637"/>
      <c r="DZ18" s="637"/>
      <c r="EA18" s="637"/>
      <c r="EB18" s="637"/>
      <c r="EC18" s="697"/>
    </row>
    <row r="19" spans="2:133" ht="11.25" customHeight="1" x14ac:dyDescent="0.15">
      <c r="B19" s="646" t="s">
        <v>275</v>
      </c>
      <c r="C19" s="647"/>
      <c r="D19" s="647"/>
      <c r="E19" s="647"/>
      <c r="F19" s="647"/>
      <c r="G19" s="647"/>
      <c r="H19" s="647"/>
      <c r="I19" s="647"/>
      <c r="J19" s="647"/>
      <c r="K19" s="647"/>
      <c r="L19" s="647"/>
      <c r="M19" s="647"/>
      <c r="N19" s="647"/>
      <c r="O19" s="647"/>
      <c r="P19" s="647"/>
      <c r="Q19" s="648"/>
      <c r="R19" s="667">
        <v>1371</v>
      </c>
      <c r="S19" s="637"/>
      <c r="T19" s="637"/>
      <c r="U19" s="637"/>
      <c r="V19" s="637"/>
      <c r="W19" s="637"/>
      <c r="X19" s="637"/>
      <c r="Y19" s="638"/>
      <c r="Z19" s="685">
        <v>0</v>
      </c>
      <c r="AA19" s="685"/>
      <c r="AB19" s="685"/>
      <c r="AC19" s="685"/>
      <c r="AD19" s="686">
        <v>1371</v>
      </c>
      <c r="AE19" s="686"/>
      <c r="AF19" s="686"/>
      <c r="AG19" s="686"/>
      <c r="AH19" s="686"/>
      <c r="AI19" s="686"/>
      <c r="AJ19" s="686"/>
      <c r="AK19" s="686"/>
      <c r="AL19" s="668">
        <v>0</v>
      </c>
      <c r="AM19" s="671"/>
      <c r="AN19" s="671"/>
      <c r="AO19" s="687"/>
      <c r="AP19" s="646" t="s">
        <v>276</v>
      </c>
      <c r="AQ19" s="647"/>
      <c r="AR19" s="647"/>
      <c r="AS19" s="647"/>
      <c r="AT19" s="647"/>
      <c r="AU19" s="647"/>
      <c r="AV19" s="647"/>
      <c r="AW19" s="647"/>
      <c r="AX19" s="647"/>
      <c r="AY19" s="647"/>
      <c r="AZ19" s="647"/>
      <c r="BA19" s="647"/>
      <c r="BB19" s="647"/>
      <c r="BC19" s="647"/>
      <c r="BD19" s="647"/>
      <c r="BE19" s="647"/>
      <c r="BF19" s="648"/>
      <c r="BG19" s="667">
        <v>3226</v>
      </c>
      <c r="BH19" s="637"/>
      <c r="BI19" s="637"/>
      <c r="BJ19" s="637"/>
      <c r="BK19" s="637"/>
      <c r="BL19" s="637"/>
      <c r="BM19" s="637"/>
      <c r="BN19" s="638"/>
      <c r="BO19" s="685">
        <v>0.3</v>
      </c>
      <c r="BP19" s="685"/>
      <c r="BQ19" s="685"/>
      <c r="BR19" s="685"/>
      <c r="BS19" s="686" t="s">
        <v>128</v>
      </c>
      <c r="BT19" s="686"/>
      <c r="BU19" s="686"/>
      <c r="BV19" s="686"/>
      <c r="BW19" s="686"/>
      <c r="BX19" s="686"/>
      <c r="BY19" s="686"/>
      <c r="BZ19" s="686"/>
      <c r="CA19" s="686"/>
      <c r="CB19" s="726"/>
      <c r="CD19" s="646" t="s">
        <v>277</v>
      </c>
      <c r="CE19" s="647"/>
      <c r="CF19" s="647"/>
      <c r="CG19" s="647"/>
      <c r="CH19" s="647"/>
      <c r="CI19" s="647"/>
      <c r="CJ19" s="647"/>
      <c r="CK19" s="647"/>
      <c r="CL19" s="647"/>
      <c r="CM19" s="647"/>
      <c r="CN19" s="647"/>
      <c r="CO19" s="647"/>
      <c r="CP19" s="647"/>
      <c r="CQ19" s="648"/>
      <c r="CR19" s="667" t="s">
        <v>128</v>
      </c>
      <c r="CS19" s="637"/>
      <c r="CT19" s="637"/>
      <c r="CU19" s="637"/>
      <c r="CV19" s="637"/>
      <c r="CW19" s="637"/>
      <c r="CX19" s="637"/>
      <c r="CY19" s="638"/>
      <c r="CZ19" s="685" t="s">
        <v>128</v>
      </c>
      <c r="DA19" s="685"/>
      <c r="DB19" s="685"/>
      <c r="DC19" s="685"/>
      <c r="DD19" s="636" t="s">
        <v>128</v>
      </c>
      <c r="DE19" s="637"/>
      <c r="DF19" s="637"/>
      <c r="DG19" s="637"/>
      <c r="DH19" s="637"/>
      <c r="DI19" s="637"/>
      <c r="DJ19" s="637"/>
      <c r="DK19" s="637"/>
      <c r="DL19" s="637"/>
      <c r="DM19" s="637"/>
      <c r="DN19" s="637"/>
      <c r="DO19" s="637"/>
      <c r="DP19" s="638"/>
      <c r="DQ19" s="636" t="s">
        <v>128</v>
      </c>
      <c r="DR19" s="637"/>
      <c r="DS19" s="637"/>
      <c r="DT19" s="637"/>
      <c r="DU19" s="637"/>
      <c r="DV19" s="637"/>
      <c r="DW19" s="637"/>
      <c r="DX19" s="637"/>
      <c r="DY19" s="637"/>
      <c r="DZ19" s="637"/>
      <c r="EA19" s="637"/>
      <c r="EB19" s="637"/>
      <c r="EC19" s="697"/>
    </row>
    <row r="20" spans="2:133" ht="11.25" customHeight="1" x14ac:dyDescent="0.15">
      <c r="B20" s="646" t="s">
        <v>278</v>
      </c>
      <c r="C20" s="647"/>
      <c r="D20" s="647"/>
      <c r="E20" s="647"/>
      <c r="F20" s="647"/>
      <c r="G20" s="647"/>
      <c r="H20" s="647"/>
      <c r="I20" s="647"/>
      <c r="J20" s="647"/>
      <c r="K20" s="647"/>
      <c r="L20" s="647"/>
      <c r="M20" s="647"/>
      <c r="N20" s="647"/>
      <c r="O20" s="647"/>
      <c r="P20" s="647"/>
      <c r="Q20" s="648"/>
      <c r="R20" s="667">
        <v>3613</v>
      </c>
      <c r="S20" s="637"/>
      <c r="T20" s="637"/>
      <c r="U20" s="637"/>
      <c r="V20" s="637"/>
      <c r="W20" s="637"/>
      <c r="X20" s="637"/>
      <c r="Y20" s="638"/>
      <c r="Z20" s="685">
        <v>0.1</v>
      </c>
      <c r="AA20" s="685"/>
      <c r="AB20" s="685"/>
      <c r="AC20" s="685"/>
      <c r="AD20" s="686">
        <v>3613</v>
      </c>
      <c r="AE20" s="686"/>
      <c r="AF20" s="686"/>
      <c r="AG20" s="686"/>
      <c r="AH20" s="686"/>
      <c r="AI20" s="686"/>
      <c r="AJ20" s="686"/>
      <c r="AK20" s="686"/>
      <c r="AL20" s="668">
        <v>0.1</v>
      </c>
      <c r="AM20" s="671"/>
      <c r="AN20" s="671"/>
      <c r="AO20" s="687"/>
      <c r="AP20" s="646" t="s">
        <v>279</v>
      </c>
      <c r="AQ20" s="647"/>
      <c r="AR20" s="647"/>
      <c r="AS20" s="647"/>
      <c r="AT20" s="647"/>
      <c r="AU20" s="647"/>
      <c r="AV20" s="647"/>
      <c r="AW20" s="647"/>
      <c r="AX20" s="647"/>
      <c r="AY20" s="647"/>
      <c r="AZ20" s="647"/>
      <c r="BA20" s="647"/>
      <c r="BB20" s="647"/>
      <c r="BC20" s="647"/>
      <c r="BD20" s="647"/>
      <c r="BE20" s="647"/>
      <c r="BF20" s="648"/>
      <c r="BG20" s="667">
        <v>3226</v>
      </c>
      <c r="BH20" s="637"/>
      <c r="BI20" s="637"/>
      <c r="BJ20" s="637"/>
      <c r="BK20" s="637"/>
      <c r="BL20" s="637"/>
      <c r="BM20" s="637"/>
      <c r="BN20" s="638"/>
      <c r="BO20" s="685">
        <v>0.3</v>
      </c>
      <c r="BP20" s="685"/>
      <c r="BQ20" s="685"/>
      <c r="BR20" s="685"/>
      <c r="BS20" s="686" t="s">
        <v>128</v>
      </c>
      <c r="BT20" s="686"/>
      <c r="BU20" s="686"/>
      <c r="BV20" s="686"/>
      <c r="BW20" s="686"/>
      <c r="BX20" s="686"/>
      <c r="BY20" s="686"/>
      <c r="BZ20" s="686"/>
      <c r="CA20" s="686"/>
      <c r="CB20" s="726"/>
      <c r="CD20" s="646" t="s">
        <v>280</v>
      </c>
      <c r="CE20" s="647"/>
      <c r="CF20" s="647"/>
      <c r="CG20" s="647"/>
      <c r="CH20" s="647"/>
      <c r="CI20" s="647"/>
      <c r="CJ20" s="647"/>
      <c r="CK20" s="647"/>
      <c r="CL20" s="647"/>
      <c r="CM20" s="647"/>
      <c r="CN20" s="647"/>
      <c r="CO20" s="647"/>
      <c r="CP20" s="647"/>
      <c r="CQ20" s="648"/>
      <c r="CR20" s="667">
        <v>5865440</v>
      </c>
      <c r="CS20" s="637"/>
      <c r="CT20" s="637"/>
      <c r="CU20" s="637"/>
      <c r="CV20" s="637"/>
      <c r="CW20" s="637"/>
      <c r="CX20" s="637"/>
      <c r="CY20" s="638"/>
      <c r="CZ20" s="685">
        <v>100</v>
      </c>
      <c r="DA20" s="685"/>
      <c r="DB20" s="685"/>
      <c r="DC20" s="685"/>
      <c r="DD20" s="636">
        <v>522184</v>
      </c>
      <c r="DE20" s="637"/>
      <c r="DF20" s="637"/>
      <c r="DG20" s="637"/>
      <c r="DH20" s="637"/>
      <c r="DI20" s="637"/>
      <c r="DJ20" s="637"/>
      <c r="DK20" s="637"/>
      <c r="DL20" s="637"/>
      <c r="DM20" s="637"/>
      <c r="DN20" s="637"/>
      <c r="DO20" s="637"/>
      <c r="DP20" s="638"/>
      <c r="DQ20" s="636">
        <v>4394894</v>
      </c>
      <c r="DR20" s="637"/>
      <c r="DS20" s="637"/>
      <c r="DT20" s="637"/>
      <c r="DU20" s="637"/>
      <c r="DV20" s="637"/>
      <c r="DW20" s="637"/>
      <c r="DX20" s="637"/>
      <c r="DY20" s="637"/>
      <c r="DZ20" s="637"/>
      <c r="EA20" s="637"/>
      <c r="EB20" s="637"/>
      <c r="EC20" s="697"/>
    </row>
    <row r="21" spans="2:133" ht="11.25" customHeight="1" x14ac:dyDescent="0.15">
      <c r="B21" s="646" t="s">
        <v>281</v>
      </c>
      <c r="C21" s="647"/>
      <c r="D21" s="647"/>
      <c r="E21" s="647"/>
      <c r="F21" s="647"/>
      <c r="G21" s="647"/>
      <c r="H21" s="647"/>
      <c r="I21" s="647"/>
      <c r="J21" s="647"/>
      <c r="K21" s="647"/>
      <c r="L21" s="647"/>
      <c r="M21" s="647"/>
      <c r="N21" s="647"/>
      <c r="O21" s="647"/>
      <c r="P21" s="647"/>
      <c r="Q21" s="648"/>
      <c r="R21" s="667">
        <v>881</v>
      </c>
      <c r="S21" s="637"/>
      <c r="T21" s="637"/>
      <c r="U21" s="637"/>
      <c r="V21" s="637"/>
      <c r="W21" s="637"/>
      <c r="X21" s="637"/>
      <c r="Y21" s="638"/>
      <c r="Z21" s="685">
        <v>0</v>
      </c>
      <c r="AA21" s="685"/>
      <c r="AB21" s="685"/>
      <c r="AC21" s="685"/>
      <c r="AD21" s="686">
        <v>881</v>
      </c>
      <c r="AE21" s="686"/>
      <c r="AF21" s="686"/>
      <c r="AG21" s="686"/>
      <c r="AH21" s="686"/>
      <c r="AI21" s="686"/>
      <c r="AJ21" s="686"/>
      <c r="AK21" s="686"/>
      <c r="AL21" s="668">
        <v>0</v>
      </c>
      <c r="AM21" s="671"/>
      <c r="AN21" s="671"/>
      <c r="AO21" s="687"/>
      <c r="AP21" s="646" t="s">
        <v>282</v>
      </c>
      <c r="AQ21" s="732"/>
      <c r="AR21" s="732"/>
      <c r="AS21" s="732"/>
      <c r="AT21" s="732"/>
      <c r="AU21" s="732"/>
      <c r="AV21" s="732"/>
      <c r="AW21" s="732"/>
      <c r="AX21" s="732"/>
      <c r="AY21" s="732"/>
      <c r="AZ21" s="732"/>
      <c r="BA21" s="732"/>
      <c r="BB21" s="732"/>
      <c r="BC21" s="732"/>
      <c r="BD21" s="732"/>
      <c r="BE21" s="732"/>
      <c r="BF21" s="733"/>
      <c r="BG21" s="667">
        <v>3226</v>
      </c>
      <c r="BH21" s="637"/>
      <c r="BI21" s="637"/>
      <c r="BJ21" s="637"/>
      <c r="BK21" s="637"/>
      <c r="BL21" s="637"/>
      <c r="BM21" s="637"/>
      <c r="BN21" s="638"/>
      <c r="BO21" s="685">
        <v>0.3</v>
      </c>
      <c r="BP21" s="685"/>
      <c r="BQ21" s="685"/>
      <c r="BR21" s="685"/>
      <c r="BS21" s="686" t="s">
        <v>128</v>
      </c>
      <c r="BT21" s="686"/>
      <c r="BU21" s="686"/>
      <c r="BV21" s="686"/>
      <c r="BW21" s="686"/>
      <c r="BX21" s="686"/>
      <c r="BY21" s="686"/>
      <c r="BZ21" s="686"/>
      <c r="CA21" s="686"/>
      <c r="CB21" s="726"/>
      <c r="CD21" s="649"/>
      <c r="CE21" s="650"/>
      <c r="CF21" s="650"/>
      <c r="CG21" s="650"/>
      <c r="CH21" s="650"/>
      <c r="CI21" s="650"/>
      <c r="CJ21" s="650"/>
      <c r="CK21" s="650"/>
      <c r="CL21" s="650"/>
      <c r="CM21" s="650"/>
      <c r="CN21" s="650"/>
      <c r="CO21" s="650"/>
      <c r="CP21" s="650"/>
      <c r="CQ21" s="651"/>
      <c r="CR21" s="739"/>
      <c r="CS21" s="740"/>
      <c r="CT21" s="740"/>
      <c r="CU21" s="740"/>
      <c r="CV21" s="740"/>
      <c r="CW21" s="740"/>
      <c r="CX21" s="740"/>
      <c r="CY21" s="741"/>
      <c r="CZ21" s="742"/>
      <c r="DA21" s="742"/>
      <c r="DB21" s="742"/>
      <c r="DC21" s="742"/>
      <c r="DD21" s="746"/>
      <c r="DE21" s="740"/>
      <c r="DF21" s="740"/>
      <c r="DG21" s="740"/>
      <c r="DH21" s="740"/>
      <c r="DI21" s="740"/>
      <c r="DJ21" s="740"/>
      <c r="DK21" s="740"/>
      <c r="DL21" s="740"/>
      <c r="DM21" s="740"/>
      <c r="DN21" s="740"/>
      <c r="DO21" s="740"/>
      <c r="DP21" s="741"/>
      <c r="DQ21" s="746"/>
      <c r="DR21" s="740"/>
      <c r="DS21" s="740"/>
      <c r="DT21" s="740"/>
      <c r="DU21" s="740"/>
      <c r="DV21" s="740"/>
      <c r="DW21" s="740"/>
      <c r="DX21" s="740"/>
      <c r="DY21" s="740"/>
      <c r="DZ21" s="740"/>
      <c r="EA21" s="740"/>
      <c r="EB21" s="740"/>
      <c r="EC21" s="747"/>
    </row>
    <row r="22" spans="2:133" ht="11.25" customHeight="1" x14ac:dyDescent="0.15">
      <c r="B22" s="712" t="s">
        <v>283</v>
      </c>
      <c r="C22" s="713"/>
      <c r="D22" s="713"/>
      <c r="E22" s="713"/>
      <c r="F22" s="713"/>
      <c r="G22" s="713"/>
      <c r="H22" s="713"/>
      <c r="I22" s="713"/>
      <c r="J22" s="713"/>
      <c r="K22" s="713"/>
      <c r="L22" s="713"/>
      <c r="M22" s="713"/>
      <c r="N22" s="713"/>
      <c r="O22" s="713"/>
      <c r="P22" s="713"/>
      <c r="Q22" s="714"/>
      <c r="R22" s="667">
        <v>23969</v>
      </c>
      <c r="S22" s="637"/>
      <c r="T22" s="637"/>
      <c r="U22" s="637"/>
      <c r="V22" s="637"/>
      <c r="W22" s="637"/>
      <c r="X22" s="637"/>
      <c r="Y22" s="638"/>
      <c r="Z22" s="685">
        <v>0.4</v>
      </c>
      <c r="AA22" s="685"/>
      <c r="AB22" s="685"/>
      <c r="AC22" s="685"/>
      <c r="AD22" s="686">
        <v>23969</v>
      </c>
      <c r="AE22" s="686"/>
      <c r="AF22" s="686"/>
      <c r="AG22" s="686"/>
      <c r="AH22" s="686"/>
      <c r="AI22" s="686"/>
      <c r="AJ22" s="686"/>
      <c r="AK22" s="686"/>
      <c r="AL22" s="668">
        <v>0.69999998807907104</v>
      </c>
      <c r="AM22" s="671"/>
      <c r="AN22" s="671"/>
      <c r="AO22" s="687"/>
      <c r="AP22" s="646" t="s">
        <v>284</v>
      </c>
      <c r="AQ22" s="732"/>
      <c r="AR22" s="732"/>
      <c r="AS22" s="732"/>
      <c r="AT22" s="732"/>
      <c r="AU22" s="732"/>
      <c r="AV22" s="732"/>
      <c r="AW22" s="732"/>
      <c r="AX22" s="732"/>
      <c r="AY22" s="732"/>
      <c r="AZ22" s="732"/>
      <c r="BA22" s="732"/>
      <c r="BB22" s="732"/>
      <c r="BC22" s="732"/>
      <c r="BD22" s="732"/>
      <c r="BE22" s="732"/>
      <c r="BF22" s="733"/>
      <c r="BG22" s="667" t="s">
        <v>128</v>
      </c>
      <c r="BH22" s="637"/>
      <c r="BI22" s="637"/>
      <c r="BJ22" s="637"/>
      <c r="BK22" s="637"/>
      <c r="BL22" s="637"/>
      <c r="BM22" s="637"/>
      <c r="BN22" s="638"/>
      <c r="BO22" s="685" t="s">
        <v>128</v>
      </c>
      <c r="BP22" s="685"/>
      <c r="BQ22" s="685"/>
      <c r="BR22" s="685"/>
      <c r="BS22" s="686" t="s">
        <v>128</v>
      </c>
      <c r="BT22" s="686"/>
      <c r="BU22" s="686"/>
      <c r="BV22" s="686"/>
      <c r="BW22" s="686"/>
      <c r="BX22" s="686"/>
      <c r="BY22" s="686"/>
      <c r="BZ22" s="686"/>
      <c r="CA22" s="686"/>
      <c r="CB22" s="726"/>
      <c r="CD22" s="715" t="s">
        <v>285</v>
      </c>
      <c r="CE22" s="716"/>
      <c r="CF22" s="716"/>
      <c r="CG22" s="716"/>
      <c r="CH22" s="716"/>
      <c r="CI22" s="716"/>
      <c r="CJ22" s="716"/>
      <c r="CK22" s="716"/>
      <c r="CL22" s="716"/>
      <c r="CM22" s="716"/>
      <c r="CN22" s="716"/>
      <c r="CO22" s="716"/>
      <c r="CP22" s="716"/>
      <c r="CQ22" s="716"/>
      <c r="CR22" s="716"/>
      <c r="CS22" s="716"/>
      <c r="CT22" s="716"/>
      <c r="CU22" s="716"/>
      <c r="CV22" s="716"/>
      <c r="CW22" s="716"/>
      <c r="CX22" s="716"/>
      <c r="CY22" s="716"/>
      <c r="CZ22" s="716"/>
      <c r="DA22" s="716"/>
      <c r="DB22" s="716"/>
      <c r="DC22" s="716"/>
      <c r="DD22" s="716"/>
      <c r="DE22" s="716"/>
      <c r="DF22" s="716"/>
      <c r="DG22" s="716"/>
      <c r="DH22" s="716"/>
      <c r="DI22" s="716"/>
      <c r="DJ22" s="716"/>
      <c r="DK22" s="716"/>
      <c r="DL22" s="716"/>
      <c r="DM22" s="716"/>
      <c r="DN22" s="716"/>
      <c r="DO22" s="716"/>
      <c r="DP22" s="716"/>
      <c r="DQ22" s="716"/>
      <c r="DR22" s="716"/>
      <c r="DS22" s="716"/>
      <c r="DT22" s="716"/>
      <c r="DU22" s="716"/>
      <c r="DV22" s="716"/>
      <c r="DW22" s="716"/>
      <c r="DX22" s="716"/>
      <c r="DY22" s="716"/>
      <c r="DZ22" s="716"/>
      <c r="EA22" s="716"/>
      <c r="EB22" s="716"/>
      <c r="EC22" s="717"/>
    </row>
    <row r="23" spans="2:133" ht="11.25" customHeight="1" x14ac:dyDescent="0.15">
      <c r="B23" s="646" t="s">
        <v>286</v>
      </c>
      <c r="C23" s="647"/>
      <c r="D23" s="647"/>
      <c r="E23" s="647"/>
      <c r="F23" s="647"/>
      <c r="G23" s="647"/>
      <c r="H23" s="647"/>
      <c r="I23" s="647"/>
      <c r="J23" s="647"/>
      <c r="K23" s="647"/>
      <c r="L23" s="647"/>
      <c r="M23" s="647"/>
      <c r="N23" s="647"/>
      <c r="O23" s="647"/>
      <c r="P23" s="647"/>
      <c r="Q23" s="648"/>
      <c r="R23" s="667">
        <v>2427177</v>
      </c>
      <c r="S23" s="637"/>
      <c r="T23" s="637"/>
      <c r="U23" s="637"/>
      <c r="V23" s="637"/>
      <c r="W23" s="637"/>
      <c r="X23" s="637"/>
      <c r="Y23" s="638"/>
      <c r="Z23" s="685">
        <v>38.9</v>
      </c>
      <c r="AA23" s="685"/>
      <c r="AB23" s="685"/>
      <c r="AC23" s="685"/>
      <c r="AD23" s="686">
        <v>2145753</v>
      </c>
      <c r="AE23" s="686"/>
      <c r="AF23" s="686"/>
      <c r="AG23" s="686"/>
      <c r="AH23" s="686"/>
      <c r="AI23" s="686"/>
      <c r="AJ23" s="686"/>
      <c r="AK23" s="686"/>
      <c r="AL23" s="668">
        <v>59.2</v>
      </c>
      <c r="AM23" s="671"/>
      <c r="AN23" s="671"/>
      <c r="AO23" s="687"/>
      <c r="AP23" s="646" t="s">
        <v>287</v>
      </c>
      <c r="AQ23" s="732"/>
      <c r="AR23" s="732"/>
      <c r="AS23" s="732"/>
      <c r="AT23" s="732"/>
      <c r="AU23" s="732"/>
      <c r="AV23" s="732"/>
      <c r="AW23" s="732"/>
      <c r="AX23" s="732"/>
      <c r="AY23" s="732"/>
      <c r="AZ23" s="732"/>
      <c r="BA23" s="732"/>
      <c r="BB23" s="732"/>
      <c r="BC23" s="732"/>
      <c r="BD23" s="732"/>
      <c r="BE23" s="732"/>
      <c r="BF23" s="733"/>
      <c r="BG23" s="667" t="s">
        <v>128</v>
      </c>
      <c r="BH23" s="637"/>
      <c r="BI23" s="637"/>
      <c r="BJ23" s="637"/>
      <c r="BK23" s="637"/>
      <c r="BL23" s="637"/>
      <c r="BM23" s="637"/>
      <c r="BN23" s="638"/>
      <c r="BO23" s="685" t="s">
        <v>128</v>
      </c>
      <c r="BP23" s="685"/>
      <c r="BQ23" s="685"/>
      <c r="BR23" s="685"/>
      <c r="BS23" s="686" t="s">
        <v>128</v>
      </c>
      <c r="BT23" s="686"/>
      <c r="BU23" s="686"/>
      <c r="BV23" s="686"/>
      <c r="BW23" s="686"/>
      <c r="BX23" s="686"/>
      <c r="BY23" s="686"/>
      <c r="BZ23" s="686"/>
      <c r="CA23" s="686"/>
      <c r="CB23" s="726"/>
      <c r="CD23" s="715" t="s">
        <v>226</v>
      </c>
      <c r="CE23" s="716"/>
      <c r="CF23" s="716"/>
      <c r="CG23" s="716"/>
      <c r="CH23" s="716"/>
      <c r="CI23" s="716"/>
      <c r="CJ23" s="716"/>
      <c r="CK23" s="716"/>
      <c r="CL23" s="716"/>
      <c r="CM23" s="716"/>
      <c r="CN23" s="716"/>
      <c r="CO23" s="716"/>
      <c r="CP23" s="716"/>
      <c r="CQ23" s="717"/>
      <c r="CR23" s="715" t="s">
        <v>288</v>
      </c>
      <c r="CS23" s="716"/>
      <c r="CT23" s="716"/>
      <c r="CU23" s="716"/>
      <c r="CV23" s="716"/>
      <c r="CW23" s="716"/>
      <c r="CX23" s="716"/>
      <c r="CY23" s="717"/>
      <c r="CZ23" s="715" t="s">
        <v>289</v>
      </c>
      <c r="DA23" s="716"/>
      <c r="DB23" s="716"/>
      <c r="DC23" s="717"/>
      <c r="DD23" s="715" t="s">
        <v>290</v>
      </c>
      <c r="DE23" s="716"/>
      <c r="DF23" s="716"/>
      <c r="DG23" s="716"/>
      <c r="DH23" s="716"/>
      <c r="DI23" s="716"/>
      <c r="DJ23" s="716"/>
      <c r="DK23" s="717"/>
      <c r="DL23" s="736" t="s">
        <v>291</v>
      </c>
      <c r="DM23" s="737"/>
      <c r="DN23" s="737"/>
      <c r="DO23" s="737"/>
      <c r="DP23" s="737"/>
      <c r="DQ23" s="737"/>
      <c r="DR23" s="737"/>
      <c r="DS23" s="737"/>
      <c r="DT23" s="737"/>
      <c r="DU23" s="737"/>
      <c r="DV23" s="738"/>
      <c r="DW23" s="715" t="s">
        <v>292</v>
      </c>
      <c r="DX23" s="716"/>
      <c r="DY23" s="716"/>
      <c r="DZ23" s="716"/>
      <c r="EA23" s="716"/>
      <c r="EB23" s="716"/>
      <c r="EC23" s="717"/>
    </row>
    <row r="24" spans="2:133" ht="11.25" customHeight="1" x14ac:dyDescent="0.15">
      <c r="B24" s="646" t="s">
        <v>293</v>
      </c>
      <c r="C24" s="647"/>
      <c r="D24" s="647"/>
      <c r="E24" s="647"/>
      <c r="F24" s="647"/>
      <c r="G24" s="647"/>
      <c r="H24" s="647"/>
      <c r="I24" s="647"/>
      <c r="J24" s="647"/>
      <c r="K24" s="647"/>
      <c r="L24" s="647"/>
      <c r="M24" s="647"/>
      <c r="N24" s="647"/>
      <c r="O24" s="647"/>
      <c r="P24" s="647"/>
      <c r="Q24" s="648"/>
      <c r="R24" s="667">
        <v>2145753</v>
      </c>
      <c r="S24" s="637"/>
      <c r="T24" s="637"/>
      <c r="U24" s="637"/>
      <c r="V24" s="637"/>
      <c r="W24" s="637"/>
      <c r="X24" s="637"/>
      <c r="Y24" s="638"/>
      <c r="Z24" s="685">
        <v>34.4</v>
      </c>
      <c r="AA24" s="685"/>
      <c r="AB24" s="685"/>
      <c r="AC24" s="685"/>
      <c r="AD24" s="686">
        <v>2145753</v>
      </c>
      <c r="AE24" s="686"/>
      <c r="AF24" s="686"/>
      <c r="AG24" s="686"/>
      <c r="AH24" s="686"/>
      <c r="AI24" s="686"/>
      <c r="AJ24" s="686"/>
      <c r="AK24" s="686"/>
      <c r="AL24" s="668">
        <v>59.2</v>
      </c>
      <c r="AM24" s="671"/>
      <c r="AN24" s="671"/>
      <c r="AO24" s="687"/>
      <c r="AP24" s="646" t="s">
        <v>294</v>
      </c>
      <c r="AQ24" s="732"/>
      <c r="AR24" s="732"/>
      <c r="AS24" s="732"/>
      <c r="AT24" s="732"/>
      <c r="AU24" s="732"/>
      <c r="AV24" s="732"/>
      <c r="AW24" s="732"/>
      <c r="AX24" s="732"/>
      <c r="AY24" s="732"/>
      <c r="AZ24" s="732"/>
      <c r="BA24" s="732"/>
      <c r="BB24" s="732"/>
      <c r="BC24" s="732"/>
      <c r="BD24" s="732"/>
      <c r="BE24" s="732"/>
      <c r="BF24" s="733"/>
      <c r="BG24" s="667" t="s">
        <v>128</v>
      </c>
      <c r="BH24" s="637"/>
      <c r="BI24" s="637"/>
      <c r="BJ24" s="637"/>
      <c r="BK24" s="637"/>
      <c r="BL24" s="637"/>
      <c r="BM24" s="637"/>
      <c r="BN24" s="638"/>
      <c r="BO24" s="685" t="s">
        <v>128</v>
      </c>
      <c r="BP24" s="685"/>
      <c r="BQ24" s="685"/>
      <c r="BR24" s="685"/>
      <c r="BS24" s="686" t="s">
        <v>128</v>
      </c>
      <c r="BT24" s="686"/>
      <c r="BU24" s="686"/>
      <c r="BV24" s="686"/>
      <c r="BW24" s="686"/>
      <c r="BX24" s="686"/>
      <c r="BY24" s="686"/>
      <c r="BZ24" s="686"/>
      <c r="CA24" s="686"/>
      <c r="CB24" s="726"/>
      <c r="CD24" s="709" t="s">
        <v>295</v>
      </c>
      <c r="CE24" s="710"/>
      <c r="CF24" s="710"/>
      <c r="CG24" s="710"/>
      <c r="CH24" s="710"/>
      <c r="CI24" s="710"/>
      <c r="CJ24" s="710"/>
      <c r="CK24" s="710"/>
      <c r="CL24" s="710"/>
      <c r="CM24" s="710"/>
      <c r="CN24" s="710"/>
      <c r="CO24" s="710"/>
      <c r="CP24" s="710"/>
      <c r="CQ24" s="711"/>
      <c r="CR24" s="706">
        <v>2248579</v>
      </c>
      <c r="CS24" s="707"/>
      <c r="CT24" s="707"/>
      <c r="CU24" s="707"/>
      <c r="CV24" s="707"/>
      <c r="CW24" s="707"/>
      <c r="CX24" s="707"/>
      <c r="CY24" s="744"/>
      <c r="CZ24" s="734">
        <v>38.299999999999997</v>
      </c>
      <c r="DA24" s="722"/>
      <c r="DB24" s="722"/>
      <c r="DC24" s="745"/>
      <c r="DD24" s="743">
        <v>1669676</v>
      </c>
      <c r="DE24" s="707"/>
      <c r="DF24" s="707"/>
      <c r="DG24" s="707"/>
      <c r="DH24" s="707"/>
      <c r="DI24" s="707"/>
      <c r="DJ24" s="707"/>
      <c r="DK24" s="744"/>
      <c r="DL24" s="743">
        <v>1587841</v>
      </c>
      <c r="DM24" s="707"/>
      <c r="DN24" s="707"/>
      <c r="DO24" s="707"/>
      <c r="DP24" s="707"/>
      <c r="DQ24" s="707"/>
      <c r="DR24" s="707"/>
      <c r="DS24" s="707"/>
      <c r="DT24" s="707"/>
      <c r="DU24" s="707"/>
      <c r="DV24" s="744"/>
      <c r="DW24" s="734">
        <v>42.4</v>
      </c>
      <c r="DX24" s="722"/>
      <c r="DY24" s="722"/>
      <c r="DZ24" s="722"/>
      <c r="EA24" s="722"/>
      <c r="EB24" s="722"/>
      <c r="EC24" s="735"/>
    </row>
    <row r="25" spans="2:133" ht="11.25" customHeight="1" x14ac:dyDescent="0.15">
      <c r="B25" s="646" t="s">
        <v>296</v>
      </c>
      <c r="C25" s="647"/>
      <c r="D25" s="647"/>
      <c r="E25" s="647"/>
      <c r="F25" s="647"/>
      <c r="G25" s="647"/>
      <c r="H25" s="647"/>
      <c r="I25" s="647"/>
      <c r="J25" s="647"/>
      <c r="K25" s="647"/>
      <c r="L25" s="647"/>
      <c r="M25" s="647"/>
      <c r="N25" s="647"/>
      <c r="O25" s="647"/>
      <c r="P25" s="647"/>
      <c r="Q25" s="648"/>
      <c r="R25" s="667">
        <v>281424</v>
      </c>
      <c r="S25" s="637"/>
      <c r="T25" s="637"/>
      <c r="U25" s="637"/>
      <c r="V25" s="637"/>
      <c r="W25" s="637"/>
      <c r="X25" s="637"/>
      <c r="Y25" s="638"/>
      <c r="Z25" s="685">
        <v>4.5</v>
      </c>
      <c r="AA25" s="685"/>
      <c r="AB25" s="685"/>
      <c r="AC25" s="685"/>
      <c r="AD25" s="686" t="s">
        <v>128</v>
      </c>
      <c r="AE25" s="686"/>
      <c r="AF25" s="686"/>
      <c r="AG25" s="686"/>
      <c r="AH25" s="686"/>
      <c r="AI25" s="686"/>
      <c r="AJ25" s="686"/>
      <c r="AK25" s="686"/>
      <c r="AL25" s="668" t="s">
        <v>128</v>
      </c>
      <c r="AM25" s="671"/>
      <c r="AN25" s="671"/>
      <c r="AO25" s="687"/>
      <c r="AP25" s="646" t="s">
        <v>297</v>
      </c>
      <c r="AQ25" s="732"/>
      <c r="AR25" s="732"/>
      <c r="AS25" s="732"/>
      <c r="AT25" s="732"/>
      <c r="AU25" s="732"/>
      <c r="AV25" s="732"/>
      <c r="AW25" s="732"/>
      <c r="AX25" s="732"/>
      <c r="AY25" s="732"/>
      <c r="AZ25" s="732"/>
      <c r="BA25" s="732"/>
      <c r="BB25" s="732"/>
      <c r="BC25" s="732"/>
      <c r="BD25" s="732"/>
      <c r="BE25" s="732"/>
      <c r="BF25" s="733"/>
      <c r="BG25" s="667" t="s">
        <v>128</v>
      </c>
      <c r="BH25" s="637"/>
      <c r="BI25" s="637"/>
      <c r="BJ25" s="637"/>
      <c r="BK25" s="637"/>
      <c r="BL25" s="637"/>
      <c r="BM25" s="637"/>
      <c r="BN25" s="638"/>
      <c r="BO25" s="685" t="s">
        <v>128</v>
      </c>
      <c r="BP25" s="685"/>
      <c r="BQ25" s="685"/>
      <c r="BR25" s="685"/>
      <c r="BS25" s="686" t="s">
        <v>128</v>
      </c>
      <c r="BT25" s="686"/>
      <c r="BU25" s="686"/>
      <c r="BV25" s="686"/>
      <c r="BW25" s="686"/>
      <c r="BX25" s="686"/>
      <c r="BY25" s="686"/>
      <c r="BZ25" s="686"/>
      <c r="CA25" s="686"/>
      <c r="CB25" s="726"/>
      <c r="CD25" s="646" t="s">
        <v>298</v>
      </c>
      <c r="CE25" s="647"/>
      <c r="CF25" s="647"/>
      <c r="CG25" s="647"/>
      <c r="CH25" s="647"/>
      <c r="CI25" s="647"/>
      <c r="CJ25" s="647"/>
      <c r="CK25" s="647"/>
      <c r="CL25" s="647"/>
      <c r="CM25" s="647"/>
      <c r="CN25" s="647"/>
      <c r="CO25" s="647"/>
      <c r="CP25" s="647"/>
      <c r="CQ25" s="648"/>
      <c r="CR25" s="667">
        <v>1036342</v>
      </c>
      <c r="CS25" s="665"/>
      <c r="CT25" s="665"/>
      <c r="CU25" s="665"/>
      <c r="CV25" s="665"/>
      <c r="CW25" s="665"/>
      <c r="CX25" s="665"/>
      <c r="CY25" s="666"/>
      <c r="CZ25" s="668">
        <v>17.7</v>
      </c>
      <c r="DA25" s="669"/>
      <c r="DB25" s="669"/>
      <c r="DC25" s="670"/>
      <c r="DD25" s="636">
        <v>951458</v>
      </c>
      <c r="DE25" s="665"/>
      <c r="DF25" s="665"/>
      <c r="DG25" s="665"/>
      <c r="DH25" s="665"/>
      <c r="DI25" s="665"/>
      <c r="DJ25" s="665"/>
      <c r="DK25" s="666"/>
      <c r="DL25" s="636">
        <v>890997</v>
      </c>
      <c r="DM25" s="665"/>
      <c r="DN25" s="665"/>
      <c r="DO25" s="665"/>
      <c r="DP25" s="665"/>
      <c r="DQ25" s="665"/>
      <c r="DR25" s="665"/>
      <c r="DS25" s="665"/>
      <c r="DT25" s="665"/>
      <c r="DU25" s="665"/>
      <c r="DV25" s="666"/>
      <c r="DW25" s="668">
        <v>23.8</v>
      </c>
      <c r="DX25" s="669"/>
      <c r="DY25" s="669"/>
      <c r="DZ25" s="669"/>
      <c r="EA25" s="669"/>
      <c r="EB25" s="669"/>
      <c r="EC25" s="696"/>
    </row>
    <row r="26" spans="2:133" ht="11.25" customHeight="1" x14ac:dyDescent="0.15">
      <c r="B26" s="646" t="s">
        <v>299</v>
      </c>
      <c r="C26" s="647"/>
      <c r="D26" s="647"/>
      <c r="E26" s="647"/>
      <c r="F26" s="647"/>
      <c r="G26" s="647"/>
      <c r="H26" s="647"/>
      <c r="I26" s="647"/>
      <c r="J26" s="647"/>
      <c r="K26" s="647"/>
      <c r="L26" s="647"/>
      <c r="M26" s="647"/>
      <c r="N26" s="647"/>
      <c r="O26" s="647"/>
      <c r="P26" s="647"/>
      <c r="Q26" s="648"/>
      <c r="R26" s="667" t="s">
        <v>128</v>
      </c>
      <c r="S26" s="637"/>
      <c r="T26" s="637"/>
      <c r="U26" s="637"/>
      <c r="V26" s="637"/>
      <c r="W26" s="637"/>
      <c r="X26" s="637"/>
      <c r="Y26" s="638"/>
      <c r="Z26" s="685" t="s">
        <v>128</v>
      </c>
      <c r="AA26" s="685"/>
      <c r="AB26" s="685"/>
      <c r="AC26" s="685"/>
      <c r="AD26" s="686" t="s">
        <v>128</v>
      </c>
      <c r="AE26" s="686"/>
      <c r="AF26" s="686"/>
      <c r="AG26" s="686"/>
      <c r="AH26" s="686"/>
      <c r="AI26" s="686"/>
      <c r="AJ26" s="686"/>
      <c r="AK26" s="686"/>
      <c r="AL26" s="668" t="s">
        <v>128</v>
      </c>
      <c r="AM26" s="671"/>
      <c r="AN26" s="671"/>
      <c r="AO26" s="687"/>
      <c r="AP26" s="646" t="s">
        <v>300</v>
      </c>
      <c r="AQ26" s="732"/>
      <c r="AR26" s="732"/>
      <c r="AS26" s="732"/>
      <c r="AT26" s="732"/>
      <c r="AU26" s="732"/>
      <c r="AV26" s="732"/>
      <c r="AW26" s="732"/>
      <c r="AX26" s="732"/>
      <c r="AY26" s="732"/>
      <c r="AZ26" s="732"/>
      <c r="BA26" s="732"/>
      <c r="BB26" s="732"/>
      <c r="BC26" s="732"/>
      <c r="BD26" s="732"/>
      <c r="BE26" s="732"/>
      <c r="BF26" s="733"/>
      <c r="BG26" s="667" t="s">
        <v>128</v>
      </c>
      <c r="BH26" s="637"/>
      <c r="BI26" s="637"/>
      <c r="BJ26" s="637"/>
      <c r="BK26" s="637"/>
      <c r="BL26" s="637"/>
      <c r="BM26" s="637"/>
      <c r="BN26" s="638"/>
      <c r="BO26" s="685" t="s">
        <v>128</v>
      </c>
      <c r="BP26" s="685"/>
      <c r="BQ26" s="685"/>
      <c r="BR26" s="685"/>
      <c r="BS26" s="686" t="s">
        <v>128</v>
      </c>
      <c r="BT26" s="686"/>
      <c r="BU26" s="686"/>
      <c r="BV26" s="686"/>
      <c r="BW26" s="686"/>
      <c r="BX26" s="686"/>
      <c r="BY26" s="686"/>
      <c r="BZ26" s="686"/>
      <c r="CA26" s="686"/>
      <c r="CB26" s="726"/>
      <c r="CD26" s="646" t="s">
        <v>301</v>
      </c>
      <c r="CE26" s="647"/>
      <c r="CF26" s="647"/>
      <c r="CG26" s="647"/>
      <c r="CH26" s="647"/>
      <c r="CI26" s="647"/>
      <c r="CJ26" s="647"/>
      <c r="CK26" s="647"/>
      <c r="CL26" s="647"/>
      <c r="CM26" s="647"/>
      <c r="CN26" s="647"/>
      <c r="CO26" s="647"/>
      <c r="CP26" s="647"/>
      <c r="CQ26" s="648"/>
      <c r="CR26" s="667">
        <v>511085</v>
      </c>
      <c r="CS26" s="637"/>
      <c r="CT26" s="637"/>
      <c r="CU26" s="637"/>
      <c r="CV26" s="637"/>
      <c r="CW26" s="637"/>
      <c r="CX26" s="637"/>
      <c r="CY26" s="638"/>
      <c r="CZ26" s="668">
        <v>8.6999999999999993</v>
      </c>
      <c r="DA26" s="669"/>
      <c r="DB26" s="669"/>
      <c r="DC26" s="670"/>
      <c r="DD26" s="636">
        <v>460083</v>
      </c>
      <c r="DE26" s="637"/>
      <c r="DF26" s="637"/>
      <c r="DG26" s="637"/>
      <c r="DH26" s="637"/>
      <c r="DI26" s="637"/>
      <c r="DJ26" s="637"/>
      <c r="DK26" s="638"/>
      <c r="DL26" s="636" t="s">
        <v>128</v>
      </c>
      <c r="DM26" s="637"/>
      <c r="DN26" s="637"/>
      <c r="DO26" s="637"/>
      <c r="DP26" s="637"/>
      <c r="DQ26" s="637"/>
      <c r="DR26" s="637"/>
      <c r="DS26" s="637"/>
      <c r="DT26" s="637"/>
      <c r="DU26" s="637"/>
      <c r="DV26" s="638"/>
      <c r="DW26" s="668" t="s">
        <v>128</v>
      </c>
      <c r="DX26" s="669"/>
      <c r="DY26" s="669"/>
      <c r="DZ26" s="669"/>
      <c r="EA26" s="669"/>
      <c r="EB26" s="669"/>
      <c r="EC26" s="696"/>
    </row>
    <row r="27" spans="2:133" ht="11.25" customHeight="1" x14ac:dyDescent="0.15">
      <c r="B27" s="646" t="s">
        <v>302</v>
      </c>
      <c r="C27" s="647"/>
      <c r="D27" s="647"/>
      <c r="E27" s="647"/>
      <c r="F27" s="647"/>
      <c r="G27" s="647"/>
      <c r="H27" s="647"/>
      <c r="I27" s="647"/>
      <c r="J27" s="647"/>
      <c r="K27" s="647"/>
      <c r="L27" s="647"/>
      <c r="M27" s="647"/>
      <c r="N27" s="647"/>
      <c r="O27" s="647"/>
      <c r="P27" s="647"/>
      <c r="Q27" s="648"/>
      <c r="R27" s="667">
        <v>3882910</v>
      </c>
      <c r="S27" s="637"/>
      <c r="T27" s="637"/>
      <c r="U27" s="637"/>
      <c r="V27" s="637"/>
      <c r="W27" s="637"/>
      <c r="X27" s="637"/>
      <c r="Y27" s="638"/>
      <c r="Z27" s="685">
        <v>62.2</v>
      </c>
      <c r="AA27" s="685"/>
      <c r="AB27" s="685"/>
      <c r="AC27" s="685"/>
      <c r="AD27" s="686">
        <v>3601486</v>
      </c>
      <c r="AE27" s="686"/>
      <c r="AF27" s="686"/>
      <c r="AG27" s="686"/>
      <c r="AH27" s="686"/>
      <c r="AI27" s="686"/>
      <c r="AJ27" s="686"/>
      <c r="AK27" s="686"/>
      <c r="AL27" s="668">
        <v>99.300003051757813</v>
      </c>
      <c r="AM27" s="671"/>
      <c r="AN27" s="671"/>
      <c r="AO27" s="687"/>
      <c r="AP27" s="646" t="s">
        <v>303</v>
      </c>
      <c r="AQ27" s="647"/>
      <c r="AR27" s="647"/>
      <c r="AS27" s="647"/>
      <c r="AT27" s="647"/>
      <c r="AU27" s="647"/>
      <c r="AV27" s="647"/>
      <c r="AW27" s="647"/>
      <c r="AX27" s="647"/>
      <c r="AY27" s="647"/>
      <c r="AZ27" s="647"/>
      <c r="BA27" s="647"/>
      <c r="BB27" s="647"/>
      <c r="BC27" s="647"/>
      <c r="BD27" s="647"/>
      <c r="BE27" s="647"/>
      <c r="BF27" s="648"/>
      <c r="BG27" s="667">
        <v>1074771</v>
      </c>
      <c r="BH27" s="637"/>
      <c r="BI27" s="637"/>
      <c r="BJ27" s="637"/>
      <c r="BK27" s="637"/>
      <c r="BL27" s="637"/>
      <c r="BM27" s="637"/>
      <c r="BN27" s="638"/>
      <c r="BO27" s="685">
        <v>100</v>
      </c>
      <c r="BP27" s="685"/>
      <c r="BQ27" s="685"/>
      <c r="BR27" s="685"/>
      <c r="BS27" s="686" t="s">
        <v>128</v>
      </c>
      <c r="BT27" s="686"/>
      <c r="BU27" s="686"/>
      <c r="BV27" s="686"/>
      <c r="BW27" s="686"/>
      <c r="BX27" s="686"/>
      <c r="BY27" s="686"/>
      <c r="BZ27" s="686"/>
      <c r="CA27" s="686"/>
      <c r="CB27" s="726"/>
      <c r="CD27" s="646" t="s">
        <v>304</v>
      </c>
      <c r="CE27" s="647"/>
      <c r="CF27" s="647"/>
      <c r="CG27" s="647"/>
      <c r="CH27" s="647"/>
      <c r="CI27" s="647"/>
      <c r="CJ27" s="647"/>
      <c r="CK27" s="647"/>
      <c r="CL27" s="647"/>
      <c r="CM27" s="647"/>
      <c r="CN27" s="647"/>
      <c r="CO27" s="647"/>
      <c r="CP27" s="647"/>
      <c r="CQ27" s="648"/>
      <c r="CR27" s="667">
        <v>651083</v>
      </c>
      <c r="CS27" s="665"/>
      <c r="CT27" s="665"/>
      <c r="CU27" s="665"/>
      <c r="CV27" s="665"/>
      <c r="CW27" s="665"/>
      <c r="CX27" s="665"/>
      <c r="CY27" s="666"/>
      <c r="CZ27" s="668">
        <v>11.1</v>
      </c>
      <c r="DA27" s="669"/>
      <c r="DB27" s="669"/>
      <c r="DC27" s="670"/>
      <c r="DD27" s="636">
        <v>157064</v>
      </c>
      <c r="DE27" s="665"/>
      <c r="DF27" s="665"/>
      <c r="DG27" s="665"/>
      <c r="DH27" s="665"/>
      <c r="DI27" s="665"/>
      <c r="DJ27" s="665"/>
      <c r="DK27" s="666"/>
      <c r="DL27" s="636">
        <v>135690</v>
      </c>
      <c r="DM27" s="665"/>
      <c r="DN27" s="665"/>
      <c r="DO27" s="665"/>
      <c r="DP27" s="665"/>
      <c r="DQ27" s="665"/>
      <c r="DR27" s="665"/>
      <c r="DS27" s="665"/>
      <c r="DT27" s="665"/>
      <c r="DU27" s="665"/>
      <c r="DV27" s="666"/>
      <c r="DW27" s="668">
        <v>3.6</v>
      </c>
      <c r="DX27" s="669"/>
      <c r="DY27" s="669"/>
      <c r="DZ27" s="669"/>
      <c r="EA27" s="669"/>
      <c r="EB27" s="669"/>
      <c r="EC27" s="696"/>
    </row>
    <row r="28" spans="2:133" ht="11.25" customHeight="1" x14ac:dyDescent="0.15">
      <c r="B28" s="646" t="s">
        <v>305</v>
      </c>
      <c r="C28" s="647"/>
      <c r="D28" s="647"/>
      <c r="E28" s="647"/>
      <c r="F28" s="647"/>
      <c r="G28" s="647"/>
      <c r="H28" s="647"/>
      <c r="I28" s="647"/>
      <c r="J28" s="647"/>
      <c r="K28" s="647"/>
      <c r="L28" s="647"/>
      <c r="M28" s="647"/>
      <c r="N28" s="647"/>
      <c r="O28" s="647"/>
      <c r="P28" s="647"/>
      <c r="Q28" s="648"/>
      <c r="R28" s="667">
        <v>1615</v>
      </c>
      <c r="S28" s="637"/>
      <c r="T28" s="637"/>
      <c r="U28" s="637"/>
      <c r="V28" s="637"/>
      <c r="W28" s="637"/>
      <c r="X28" s="637"/>
      <c r="Y28" s="638"/>
      <c r="Z28" s="685">
        <v>0</v>
      </c>
      <c r="AA28" s="685"/>
      <c r="AB28" s="685"/>
      <c r="AC28" s="685"/>
      <c r="AD28" s="686">
        <v>1615</v>
      </c>
      <c r="AE28" s="686"/>
      <c r="AF28" s="686"/>
      <c r="AG28" s="686"/>
      <c r="AH28" s="686"/>
      <c r="AI28" s="686"/>
      <c r="AJ28" s="686"/>
      <c r="AK28" s="686"/>
      <c r="AL28" s="668">
        <v>0</v>
      </c>
      <c r="AM28" s="671"/>
      <c r="AN28" s="671"/>
      <c r="AO28" s="687"/>
      <c r="AP28" s="646"/>
      <c r="AQ28" s="647"/>
      <c r="AR28" s="647"/>
      <c r="AS28" s="647"/>
      <c r="AT28" s="647"/>
      <c r="AU28" s="647"/>
      <c r="AV28" s="647"/>
      <c r="AW28" s="647"/>
      <c r="AX28" s="647"/>
      <c r="AY28" s="647"/>
      <c r="AZ28" s="647"/>
      <c r="BA28" s="647"/>
      <c r="BB28" s="647"/>
      <c r="BC28" s="647"/>
      <c r="BD28" s="647"/>
      <c r="BE28" s="647"/>
      <c r="BF28" s="648"/>
      <c r="BG28" s="667"/>
      <c r="BH28" s="637"/>
      <c r="BI28" s="637"/>
      <c r="BJ28" s="637"/>
      <c r="BK28" s="637"/>
      <c r="BL28" s="637"/>
      <c r="BM28" s="637"/>
      <c r="BN28" s="638"/>
      <c r="BO28" s="685"/>
      <c r="BP28" s="685"/>
      <c r="BQ28" s="685"/>
      <c r="BR28" s="685"/>
      <c r="BS28" s="636"/>
      <c r="BT28" s="637"/>
      <c r="BU28" s="637"/>
      <c r="BV28" s="637"/>
      <c r="BW28" s="637"/>
      <c r="BX28" s="637"/>
      <c r="BY28" s="637"/>
      <c r="BZ28" s="637"/>
      <c r="CA28" s="637"/>
      <c r="CB28" s="697"/>
      <c r="CD28" s="646" t="s">
        <v>306</v>
      </c>
      <c r="CE28" s="647"/>
      <c r="CF28" s="647"/>
      <c r="CG28" s="647"/>
      <c r="CH28" s="647"/>
      <c r="CI28" s="647"/>
      <c r="CJ28" s="647"/>
      <c r="CK28" s="647"/>
      <c r="CL28" s="647"/>
      <c r="CM28" s="647"/>
      <c r="CN28" s="647"/>
      <c r="CO28" s="647"/>
      <c r="CP28" s="647"/>
      <c r="CQ28" s="648"/>
      <c r="CR28" s="667">
        <v>561154</v>
      </c>
      <c r="CS28" s="637"/>
      <c r="CT28" s="637"/>
      <c r="CU28" s="637"/>
      <c r="CV28" s="637"/>
      <c r="CW28" s="637"/>
      <c r="CX28" s="637"/>
      <c r="CY28" s="638"/>
      <c r="CZ28" s="668">
        <v>9.6</v>
      </c>
      <c r="DA28" s="669"/>
      <c r="DB28" s="669"/>
      <c r="DC28" s="670"/>
      <c r="DD28" s="636">
        <v>561154</v>
      </c>
      <c r="DE28" s="637"/>
      <c r="DF28" s="637"/>
      <c r="DG28" s="637"/>
      <c r="DH28" s="637"/>
      <c r="DI28" s="637"/>
      <c r="DJ28" s="637"/>
      <c r="DK28" s="638"/>
      <c r="DL28" s="636">
        <v>561154</v>
      </c>
      <c r="DM28" s="637"/>
      <c r="DN28" s="637"/>
      <c r="DO28" s="637"/>
      <c r="DP28" s="637"/>
      <c r="DQ28" s="637"/>
      <c r="DR28" s="637"/>
      <c r="DS28" s="637"/>
      <c r="DT28" s="637"/>
      <c r="DU28" s="637"/>
      <c r="DV28" s="638"/>
      <c r="DW28" s="668">
        <v>15</v>
      </c>
      <c r="DX28" s="669"/>
      <c r="DY28" s="669"/>
      <c r="DZ28" s="669"/>
      <c r="EA28" s="669"/>
      <c r="EB28" s="669"/>
      <c r="EC28" s="696"/>
    </row>
    <row r="29" spans="2:133" ht="11.25" customHeight="1" x14ac:dyDescent="0.15">
      <c r="B29" s="646" t="s">
        <v>307</v>
      </c>
      <c r="C29" s="647"/>
      <c r="D29" s="647"/>
      <c r="E29" s="647"/>
      <c r="F29" s="647"/>
      <c r="G29" s="647"/>
      <c r="H29" s="647"/>
      <c r="I29" s="647"/>
      <c r="J29" s="647"/>
      <c r="K29" s="647"/>
      <c r="L29" s="647"/>
      <c r="M29" s="647"/>
      <c r="N29" s="647"/>
      <c r="O29" s="647"/>
      <c r="P29" s="647"/>
      <c r="Q29" s="648"/>
      <c r="R29" s="667">
        <v>9709</v>
      </c>
      <c r="S29" s="637"/>
      <c r="T29" s="637"/>
      <c r="U29" s="637"/>
      <c r="V29" s="637"/>
      <c r="W29" s="637"/>
      <c r="X29" s="637"/>
      <c r="Y29" s="638"/>
      <c r="Z29" s="685">
        <v>0.2</v>
      </c>
      <c r="AA29" s="685"/>
      <c r="AB29" s="685"/>
      <c r="AC29" s="685"/>
      <c r="AD29" s="686" t="s">
        <v>128</v>
      </c>
      <c r="AE29" s="686"/>
      <c r="AF29" s="686"/>
      <c r="AG29" s="686"/>
      <c r="AH29" s="686"/>
      <c r="AI29" s="686"/>
      <c r="AJ29" s="686"/>
      <c r="AK29" s="686"/>
      <c r="AL29" s="668" t="s">
        <v>128</v>
      </c>
      <c r="AM29" s="671"/>
      <c r="AN29" s="671"/>
      <c r="AO29" s="687"/>
      <c r="AP29" s="649"/>
      <c r="AQ29" s="650"/>
      <c r="AR29" s="650"/>
      <c r="AS29" s="650"/>
      <c r="AT29" s="650"/>
      <c r="AU29" s="650"/>
      <c r="AV29" s="650"/>
      <c r="AW29" s="650"/>
      <c r="AX29" s="650"/>
      <c r="AY29" s="650"/>
      <c r="AZ29" s="650"/>
      <c r="BA29" s="650"/>
      <c r="BB29" s="650"/>
      <c r="BC29" s="650"/>
      <c r="BD29" s="650"/>
      <c r="BE29" s="650"/>
      <c r="BF29" s="651"/>
      <c r="BG29" s="667"/>
      <c r="BH29" s="637"/>
      <c r="BI29" s="637"/>
      <c r="BJ29" s="637"/>
      <c r="BK29" s="637"/>
      <c r="BL29" s="637"/>
      <c r="BM29" s="637"/>
      <c r="BN29" s="638"/>
      <c r="BO29" s="685"/>
      <c r="BP29" s="685"/>
      <c r="BQ29" s="685"/>
      <c r="BR29" s="685"/>
      <c r="BS29" s="686"/>
      <c r="BT29" s="686"/>
      <c r="BU29" s="686"/>
      <c r="BV29" s="686"/>
      <c r="BW29" s="686"/>
      <c r="BX29" s="686"/>
      <c r="BY29" s="686"/>
      <c r="BZ29" s="686"/>
      <c r="CA29" s="686"/>
      <c r="CB29" s="726"/>
      <c r="CD29" s="679" t="s">
        <v>308</v>
      </c>
      <c r="CE29" s="680"/>
      <c r="CF29" s="646" t="s">
        <v>68</v>
      </c>
      <c r="CG29" s="647"/>
      <c r="CH29" s="647"/>
      <c r="CI29" s="647"/>
      <c r="CJ29" s="647"/>
      <c r="CK29" s="647"/>
      <c r="CL29" s="647"/>
      <c r="CM29" s="647"/>
      <c r="CN29" s="647"/>
      <c r="CO29" s="647"/>
      <c r="CP29" s="647"/>
      <c r="CQ29" s="648"/>
      <c r="CR29" s="667">
        <v>561154</v>
      </c>
      <c r="CS29" s="665"/>
      <c r="CT29" s="665"/>
      <c r="CU29" s="665"/>
      <c r="CV29" s="665"/>
      <c r="CW29" s="665"/>
      <c r="CX29" s="665"/>
      <c r="CY29" s="666"/>
      <c r="CZ29" s="668">
        <v>9.6</v>
      </c>
      <c r="DA29" s="669"/>
      <c r="DB29" s="669"/>
      <c r="DC29" s="670"/>
      <c r="DD29" s="636">
        <v>561154</v>
      </c>
      <c r="DE29" s="665"/>
      <c r="DF29" s="665"/>
      <c r="DG29" s="665"/>
      <c r="DH29" s="665"/>
      <c r="DI29" s="665"/>
      <c r="DJ29" s="665"/>
      <c r="DK29" s="666"/>
      <c r="DL29" s="636">
        <v>561154</v>
      </c>
      <c r="DM29" s="665"/>
      <c r="DN29" s="665"/>
      <c r="DO29" s="665"/>
      <c r="DP29" s="665"/>
      <c r="DQ29" s="665"/>
      <c r="DR29" s="665"/>
      <c r="DS29" s="665"/>
      <c r="DT29" s="665"/>
      <c r="DU29" s="665"/>
      <c r="DV29" s="666"/>
      <c r="DW29" s="668">
        <v>15</v>
      </c>
      <c r="DX29" s="669"/>
      <c r="DY29" s="669"/>
      <c r="DZ29" s="669"/>
      <c r="EA29" s="669"/>
      <c r="EB29" s="669"/>
      <c r="EC29" s="696"/>
    </row>
    <row r="30" spans="2:133" ht="11.25" customHeight="1" x14ac:dyDescent="0.15">
      <c r="B30" s="646" t="s">
        <v>309</v>
      </c>
      <c r="C30" s="647"/>
      <c r="D30" s="647"/>
      <c r="E30" s="647"/>
      <c r="F30" s="647"/>
      <c r="G30" s="647"/>
      <c r="H30" s="647"/>
      <c r="I30" s="647"/>
      <c r="J30" s="647"/>
      <c r="K30" s="647"/>
      <c r="L30" s="647"/>
      <c r="M30" s="647"/>
      <c r="N30" s="647"/>
      <c r="O30" s="647"/>
      <c r="P30" s="647"/>
      <c r="Q30" s="648"/>
      <c r="R30" s="667">
        <v>36455</v>
      </c>
      <c r="S30" s="637"/>
      <c r="T30" s="637"/>
      <c r="U30" s="637"/>
      <c r="V30" s="637"/>
      <c r="W30" s="637"/>
      <c r="X30" s="637"/>
      <c r="Y30" s="638"/>
      <c r="Z30" s="685">
        <v>0.6</v>
      </c>
      <c r="AA30" s="685"/>
      <c r="AB30" s="685"/>
      <c r="AC30" s="685"/>
      <c r="AD30" s="686">
        <v>16735</v>
      </c>
      <c r="AE30" s="686"/>
      <c r="AF30" s="686"/>
      <c r="AG30" s="686"/>
      <c r="AH30" s="686"/>
      <c r="AI30" s="686"/>
      <c r="AJ30" s="686"/>
      <c r="AK30" s="686"/>
      <c r="AL30" s="668">
        <v>0.5</v>
      </c>
      <c r="AM30" s="671"/>
      <c r="AN30" s="671"/>
      <c r="AO30" s="687"/>
      <c r="AP30" s="715" t="s">
        <v>226</v>
      </c>
      <c r="AQ30" s="716"/>
      <c r="AR30" s="716"/>
      <c r="AS30" s="716"/>
      <c r="AT30" s="716"/>
      <c r="AU30" s="716"/>
      <c r="AV30" s="716"/>
      <c r="AW30" s="716"/>
      <c r="AX30" s="716"/>
      <c r="AY30" s="716"/>
      <c r="AZ30" s="716"/>
      <c r="BA30" s="716"/>
      <c r="BB30" s="716"/>
      <c r="BC30" s="716"/>
      <c r="BD30" s="716"/>
      <c r="BE30" s="716"/>
      <c r="BF30" s="717"/>
      <c r="BG30" s="715" t="s">
        <v>310</v>
      </c>
      <c r="BH30" s="724"/>
      <c r="BI30" s="724"/>
      <c r="BJ30" s="724"/>
      <c r="BK30" s="724"/>
      <c r="BL30" s="724"/>
      <c r="BM30" s="724"/>
      <c r="BN30" s="724"/>
      <c r="BO30" s="724"/>
      <c r="BP30" s="724"/>
      <c r="BQ30" s="725"/>
      <c r="BR30" s="715" t="s">
        <v>311</v>
      </c>
      <c r="BS30" s="724"/>
      <c r="BT30" s="724"/>
      <c r="BU30" s="724"/>
      <c r="BV30" s="724"/>
      <c r="BW30" s="724"/>
      <c r="BX30" s="724"/>
      <c r="BY30" s="724"/>
      <c r="BZ30" s="724"/>
      <c r="CA30" s="724"/>
      <c r="CB30" s="725"/>
      <c r="CD30" s="681"/>
      <c r="CE30" s="682"/>
      <c r="CF30" s="646" t="s">
        <v>312</v>
      </c>
      <c r="CG30" s="647"/>
      <c r="CH30" s="647"/>
      <c r="CI30" s="647"/>
      <c r="CJ30" s="647"/>
      <c r="CK30" s="647"/>
      <c r="CL30" s="647"/>
      <c r="CM30" s="647"/>
      <c r="CN30" s="647"/>
      <c r="CO30" s="647"/>
      <c r="CP30" s="647"/>
      <c r="CQ30" s="648"/>
      <c r="CR30" s="667">
        <v>529131</v>
      </c>
      <c r="CS30" s="637"/>
      <c r="CT30" s="637"/>
      <c r="CU30" s="637"/>
      <c r="CV30" s="637"/>
      <c r="CW30" s="637"/>
      <c r="CX30" s="637"/>
      <c r="CY30" s="638"/>
      <c r="CZ30" s="668">
        <v>9</v>
      </c>
      <c r="DA30" s="669"/>
      <c r="DB30" s="669"/>
      <c r="DC30" s="670"/>
      <c r="DD30" s="636">
        <v>529131</v>
      </c>
      <c r="DE30" s="637"/>
      <c r="DF30" s="637"/>
      <c r="DG30" s="637"/>
      <c r="DH30" s="637"/>
      <c r="DI30" s="637"/>
      <c r="DJ30" s="637"/>
      <c r="DK30" s="638"/>
      <c r="DL30" s="636">
        <v>529131</v>
      </c>
      <c r="DM30" s="637"/>
      <c r="DN30" s="637"/>
      <c r="DO30" s="637"/>
      <c r="DP30" s="637"/>
      <c r="DQ30" s="637"/>
      <c r="DR30" s="637"/>
      <c r="DS30" s="637"/>
      <c r="DT30" s="637"/>
      <c r="DU30" s="637"/>
      <c r="DV30" s="638"/>
      <c r="DW30" s="668">
        <v>14.1</v>
      </c>
      <c r="DX30" s="669"/>
      <c r="DY30" s="669"/>
      <c r="DZ30" s="669"/>
      <c r="EA30" s="669"/>
      <c r="EB30" s="669"/>
      <c r="EC30" s="696"/>
    </row>
    <row r="31" spans="2:133" ht="11.25" customHeight="1" x14ac:dyDescent="0.15">
      <c r="B31" s="646" t="s">
        <v>313</v>
      </c>
      <c r="C31" s="647"/>
      <c r="D31" s="647"/>
      <c r="E31" s="647"/>
      <c r="F31" s="647"/>
      <c r="G31" s="647"/>
      <c r="H31" s="647"/>
      <c r="I31" s="647"/>
      <c r="J31" s="647"/>
      <c r="K31" s="647"/>
      <c r="L31" s="647"/>
      <c r="M31" s="647"/>
      <c r="N31" s="647"/>
      <c r="O31" s="647"/>
      <c r="P31" s="647"/>
      <c r="Q31" s="648"/>
      <c r="R31" s="667">
        <v>34419</v>
      </c>
      <c r="S31" s="637"/>
      <c r="T31" s="637"/>
      <c r="U31" s="637"/>
      <c r="V31" s="637"/>
      <c r="W31" s="637"/>
      <c r="X31" s="637"/>
      <c r="Y31" s="638"/>
      <c r="Z31" s="685">
        <v>0.6</v>
      </c>
      <c r="AA31" s="685"/>
      <c r="AB31" s="685"/>
      <c r="AC31" s="685"/>
      <c r="AD31" s="686" t="s">
        <v>128</v>
      </c>
      <c r="AE31" s="686"/>
      <c r="AF31" s="686"/>
      <c r="AG31" s="686"/>
      <c r="AH31" s="686"/>
      <c r="AI31" s="686"/>
      <c r="AJ31" s="686"/>
      <c r="AK31" s="686"/>
      <c r="AL31" s="668" t="s">
        <v>128</v>
      </c>
      <c r="AM31" s="671"/>
      <c r="AN31" s="671"/>
      <c r="AO31" s="687"/>
      <c r="AP31" s="727" t="s">
        <v>314</v>
      </c>
      <c r="AQ31" s="728"/>
      <c r="AR31" s="728"/>
      <c r="AS31" s="728"/>
      <c r="AT31" s="729" t="s">
        <v>315</v>
      </c>
      <c r="AU31" s="355"/>
      <c r="AV31" s="355"/>
      <c r="AW31" s="355"/>
      <c r="AX31" s="709" t="s">
        <v>192</v>
      </c>
      <c r="AY31" s="710"/>
      <c r="AZ31" s="710"/>
      <c r="BA31" s="710"/>
      <c r="BB31" s="710"/>
      <c r="BC31" s="710"/>
      <c r="BD31" s="710"/>
      <c r="BE31" s="710"/>
      <c r="BF31" s="711"/>
      <c r="BG31" s="720">
        <v>99.5</v>
      </c>
      <c r="BH31" s="721"/>
      <c r="BI31" s="721"/>
      <c r="BJ31" s="721"/>
      <c r="BK31" s="721"/>
      <c r="BL31" s="721"/>
      <c r="BM31" s="722">
        <v>97</v>
      </c>
      <c r="BN31" s="721"/>
      <c r="BO31" s="721"/>
      <c r="BP31" s="721"/>
      <c r="BQ31" s="723"/>
      <c r="BR31" s="720">
        <v>99.2</v>
      </c>
      <c r="BS31" s="721"/>
      <c r="BT31" s="721"/>
      <c r="BU31" s="721"/>
      <c r="BV31" s="721"/>
      <c r="BW31" s="721"/>
      <c r="BX31" s="722">
        <v>96.5</v>
      </c>
      <c r="BY31" s="721"/>
      <c r="BZ31" s="721"/>
      <c r="CA31" s="721"/>
      <c r="CB31" s="723"/>
      <c r="CD31" s="681"/>
      <c r="CE31" s="682"/>
      <c r="CF31" s="646" t="s">
        <v>316</v>
      </c>
      <c r="CG31" s="647"/>
      <c r="CH31" s="647"/>
      <c r="CI31" s="647"/>
      <c r="CJ31" s="647"/>
      <c r="CK31" s="647"/>
      <c r="CL31" s="647"/>
      <c r="CM31" s="647"/>
      <c r="CN31" s="647"/>
      <c r="CO31" s="647"/>
      <c r="CP31" s="647"/>
      <c r="CQ31" s="648"/>
      <c r="CR31" s="667">
        <v>32023</v>
      </c>
      <c r="CS31" s="665"/>
      <c r="CT31" s="665"/>
      <c r="CU31" s="665"/>
      <c r="CV31" s="665"/>
      <c r="CW31" s="665"/>
      <c r="CX31" s="665"/>
      <c r="CY31" s="666"/>
      <c r="CZ31" s="668">
        <v>0.5</v>
      </c>
      <c r="DA31" s="669"/>
      <c r="DB31" s="669"/>
      <c r="DC31" s="670"/>
      <c r="DD31" s="636">
        <v>32023</v>
      </c>
      <c r="DE31" s="665"/>
      <c r="DF31" s="665"/>
      <c r="DG31" s="665"/>
      <c r="DH31" s="665"/>
      <c r="DI31" s="665"/>
      <c r="DJ31" s="665"/>
      <c r="DK31" s="666"/>
      <c r="DL31" s="636">
        <v>32023</v>
      </c>
      <c r="DM31" s="665"/>
      <c r="DN31" s="665"/>
      <c r="DO31" s="665"/>
      <c r="DP31" s="665"/>
      <c r="DQ31" s="665"/>
      <c r="DR31" s="665"/>
      <c r="DS31" s="665"/>
      <c r="DT31" s="665"/>
      <c r="DU31" s="665"/>
      <c r="DV31" s="666"/>
      <c r="DW31" s="668">
        <v>0.9</v>
      </c>
      <c r="DX31" s="669"/>
      <c r="DY31" s="669"/>
      <c r="DZ31" s="669"/>
      <c r="EA31" s="669"/>
      <c r="EB31" s="669"/>
      <c r="EC31" s="696"/>
    </row>
    <row r="32" spans="2:133" ht="11.25" customHeight="1" x14ac:dyDescent="0.15">
      <c r="B32" s="646" t="s">
        <v>317</v>
      </c>
      <c r="C32" s="647"/>
      <c r="D32" s="647"/>
      <c r="E32" s="647"/>
      <c r="F32" s="647"/>
      <c r="G32" s="647"/>
      <c r="H32" s="647"/>
      <c r="I32" s="647"/>
      <c r="J32" s="647"/>
      <c r="K32" s="647"/>
      <c r="L32" s="647"/>
      <c r="M32" s="647"/>
      <c r="N32" s="647"/>
      <c r="O32" s="647"/>
      <c r="P32" s="647"/>
      <c r="Q32" s="648"/>
      <c r="R32" s="667">
        <v>715304</v>
      </c>
      <c r="S32" s="637"/>
      <c r="T32" s="637"/>
      <c r="U32" s="637"/>
      <c r="V32" s="637"/>
      <c r="W32" s="637"/>
      <c r="X32" s="637"/>
      <c r="Y32" s="638"/>
      <c r="Z32" s="685">
        <v>11.5</v>
      </c>
      <c r="AA32" s="685"/>
      <c r="AB32" s="685"/>
      <c r="AC32" s="685"/>
      <c r="AD32" s="686" t="s">
        <v>128</v>
      </c>
      <c r="AE32" s="686"/>
      <c r="AF32" s="686"/>
      <c r="AG32" s="686"/>
      <c r="AH32" s="686"/>
      <c r="AI32" s="686"/>
      <c r="AJ32" s="686"/>
      <c r="AK32" s="686"/>
      <c r="AL32" s="668" t="s">
        <v>128</v>
      </c>
      <c r="AM32" s="671"/>
      <c r="AN32" s="671"/>
      <c r="AO32" s="687"/>
      <c r="AP32" s="699"/>
      <c r="AQ32" s="700"/>
      <c r="AR32" s="700"/>
      <c r="AS32" s="700"/>
      <c r="AT32" s="730"/>
      <c r="AU32" s="211" t="s">
        <v>318</v>
      </c>
      <c r="AX32" s="646" t="s">
        <v>319</v>
      </c>
      <c r="AY32" s="647"/>
      <c r="AZ32" s="647"/>
      <c r="BA32" s="647"/>
      <c r="BB32" s="647"/>
      <c r="BC32" s="647"/>
      <c r="BD32" s="647"/>
      <c r="BE32" s="647"/>
      <c r="BF32" s="648"/>
      <c r="BG32" s="719">
        <v>99.5</v>
      </c>
      <c r="BH32" s="665"/>
      <c r="BI32" s="665"/>
      <c r="BJ32" s="665"/>
      <c r="BK32" s="665"/>
      <c r="BL32" s="665"/>
      <c r="BM32" s="671">
        <v>97.2</v>
      </c>
      <c r="BN32" s="665"/>
      <c r="BO32" s="665"/>
      <c r="BP32" s="665"/>
      <c r="BQ32" s="698"/>
      <c r="BR32" s="719">
        <v>99</v>
      </c>
      <c r="BS32" s="665"/>
      <c r="BT32" s="665"/>
      <c r="BU32" s="665"/>
      <c r="BV32" s="665"/>
      <c r="BW32" s="665"/>
      <c r="BX32" s="671">
        <v>96.5</v>
      </c>
      <c r="BY32" s="665"/>
      <c r="BZ32" s="665"/>
      <c r="CA32" s="665"/>
      <c r="CB32" s="698"/>
      <c r="CD32" s="683"/>
      <c r="CE32" s="684"/>
      <c r="CF32" s="646" t="s">
        <v>320</v>
      </c>
      <c r="CG32" s="647"/>
      <c r="CH32" s="647"/>
      <c r="CI32" s="647"/>
      <c r="CJ32" s="647"/>
      <c r="CK32" s="647"/>
      <c r="CL32" s="647"/>
      <c r="CM32" s="647"/>
      <c r="CN32" s="647"/>
      <c r="CO32" s="647"/>
      <c r="CP32" s="647"/>
      <c r="CQ32" s="648"/>
      <c r="CR32" s="667" t="s">
        <v>128</v>
      </c>
      <c r="CS32" s="637"/>
      <c r="CT32" s="637"/>
      <c r="CU32" s="637"/>
      <c r="CV32" s="637"/>
      <c r="CW32" s="637"/>
      <c r="CX32" s="637"/>
      <c r="CY32" s="638"/>
      <c r="CZ32" s="668" t="s">
        <v>128</v>
      </c>
      <c r="DA32" s="669"/>
      <c r="DB32" s="669"/>
      <c r="DC32" s="670"/>
      <c r="DD32" s="636" t="s">
        <v>128</v>
      </c>
      <c r="DE32" s="637"/>
      <c r="DF32" s="637"/>
      <c r="DG32" s="637"/>
      <c r="DH32" s="637"/>
      <c r="DI32" s="637"/>
      <c r="DJ32" s="637"/>
      <c r="DK32" s="638"/>
      <c r="DL32" s="636" t="s">
        <v>128</v>
      </c>
      <c r="DM32" s="637"/>
      <c r="DN32" s="637"/>
      <c r="DO32" s="637"/>
      <c r="DP32" s="637"/>
      <c r="DQ32" s="637"/>
      <c r="DR32" s="637"/>
      <c r="DS32" s="637"/>
      <c r="DT32" s="637"/>
      <c r="DU32" s="637"/>
      <c r="DV32" s="638"/>
      <c r="DW32" s="668" t="s">
        <v>128</v>
      </c>
      <c r="DX32" s="669"/>
      <c r="DY32" s="669"/>
      <c r="DZ32" s="669"/>
      <c r="EA32" s="669"/>
      <c r="EB32" s="669"/>
      <c r="EC32" s="696"/>
    </row>
    <row r="33" spans="2:133" ht="11.25" customHeight="1" x14ac:dyDescent="0.15">
      <c r="B33" s="712" t="s">
        <v>321</v>
      </c>
      <c r="C33" s="713"/>
      <c r="D33" s="713"/>
      <c r="E33" s="713"/>
      <c r="F33" s="713"/>
      <c r="G33" s="713"/>
      <c r="H33" s="713"/>
      <c r="I33" s="713"/>
      <c r="J33" s="713"/>
      <c r="K33" s="713"/>
      <c r="L33" s="713"/>
      <c r="M33" s="713"/>
      <c r="N33" s="713"/>
      <c r="O33" s="713"/>
      <c r="P33" s="713"/>
      <c r="Q33" s="714"/>
      <c r="R33" s="667" t="s">
        <v>128</v>
      </c>
      <c r="S33" s="637"/>
      <c r="T33" s="637"/>
      <c r="U33" s="637"/>
      <c r="V33" s="637"/>
      <c r="W33" s="637"/>
      <c r="X33" s="637"/>
      <c r="Y33" s="638"/>
      <c r="Z33" s="685" t="s">
        <v>128</v>
      </c>
      <c r="AA33" s="685"/>
      <c r="AB33" s="685"/>
      <c r="AC33" s="685"/>
      <c r="AD33" s="686" t="s">
        <v>128</v>
      </c>
      <c r="AE33" s="686"/>
      <c r="AF33" s="686"/>
      <c r="AG33" s="686"/>
      <c r="AH33" s="686"/>
      <c r="AI33" s="686"/>
      <c r="AJ33" s="686"/>
      <c r="AK33" s="686"/>
      <c r="AL33" s="668" t="s">
        <v>128</v>
      </c>
      <c r="AM33" s="671"/>
      <c r="AN33" s="671"/>
      <c r="AO33" s="687"/>
      <c r="AP33" s="701"/>
      <c r="AQ33" s="702"/>
      <c r="AR33" s="702"/>
      <c r="AS33" s="702"/>
      <c r="AT33" s="731"/>
      <c r="AU33" s="356"/>
      <c r="AV33" s="356"/>
      <c r="AW33" s="356"/>
      <c r="AX33" s="649" t="s">
        <v>322</v>
      </c>
      <c r="AY33" s="650"/>
      <c r="AZ33" s="650"/>
      <c r="BA33" s="650"/>
      <c r="BB33" s="650"/>
      <c r="BC33" s="650"/>
      <c r="BD33" s="650"/>
      <c r="BE33" s="650"/>
      <c r="BF33" s="651"/>
      <c r="BG33" s="718">
        <v>99.4</v>
      </c>
      <c r="BH33" s="653"/>
      <c r="BI33" s="653"/>
      <c r="BJ33" s="653"/>
      <c r="BK33" s="653"/>
      <c r="BL33" s="653"/>
      <c r="BM33" s="677">
        <v>96.4</v>
      </c>
      <c r="BN33" s="653"/>
      <c r="BO33" s="653"/>
      <c r="BP33" s="653"/>
      <c r="BQ33" s="695"/>
      <c r="BR33" s="718">
        <v>99.3</v>
      </c>
      <c r="BS33" s="653"/>
      <c r="BT33" s="653"/>
      <c r="BU33" s="653"/>
      <c r="BV33" s="653"/>
      <c r="BW33" s="653"/>
      <c r="BX33" s="677">
        <v>96.1</v>
      </c>
      <c r="BY33" s="653"/>
      <c r="BZ33" s="653"/>
      <c r="CA33" s="653"/>
      <c r="CB33" s="695"/>
      <c r="CD33" s="646" t="s">
        <v>323</v>
      </c>
      <c r="CE33" s="647"/>
      <c r="CF33" s="647"/>
      <c r="CG33" s="647"/>
      <c r="CH33" s="647"/>
      <c r="CI33" s="647"/>
      <c r="CJ33" s="647"/>
      <c r="CK33" s="647"/>
      <c r="CL33" s="647"/>
      <c r="CM33" s="647"/>
      <c r="CN33" s="647"/>
      <c r="CO33" s="647"/>
      <c r="CP33" s="647"/>
      <c r="CQ33" s="648"/>
      <c r="CR33" s="667">
        <v>3092577</v>
      </c>
      <c r="CS33" s="665"/>
      <c r="CT33" s="665"/>
      <c r="CU33" s="665"/>
      <c r="CV33" s="665"/>
      <c r="CW33" s="665"/>
      <c r="CX33" s="665"/>
      <c r="CY33" s="666"/>
      <c r="CZ33" s="668">
        <v>52.7</v>
      </c>
      <c r="DA33" s="669"/>
      <c r="DB33" s="669"/>
      <c r="DC33" s="670"/>
      <c r="DD33" s="636">
        <v>2582107</v>
      </c>
      <c r="DE33" s="665"/>
      <c r="DF33" s="665"/>
      <c r="DG33" s="665"/>
      <c r="DH33" s="665"/>
      <c r="DI33" s="665"/>
      <c r="DJ33" s="665"/>
      <c r="DK33" s="666"/>
      <c r="DL33" s="636">
        <v>1872123</v>
      </c>
      <c r="DM33" s="665"/>
      <c r="DN33" s="665"/>
      <c r="DO33" s="665"/>
      <c r="DP33" s="665"/>
      <c r="DQ33" s="665"/>
      <c r="DR33" s="665"/>
      <c r="DS33" s="665"/>
      <c r="DT33" s="665"/>
      <c r="DU33" s="665"/>
      <c r="DV33" s="666"/>
      <c r="DW33" s="668">
        <v>49.9</v>
      </c>
      <c r="DX33" s="669"/>
      <c r="DY33" s="669"/>
      <c r="DZ33" s="669"/>
      <c r="EA33" s="669"/>
      <c r="EB33" s="669"/>
      <c r="EC33" s="696"/>
    </row>
    <row r="34" spans="2:133" ht="11.25" customHeight="1" x14ac:dyDescent="0.15">
      <c r="B34" s="646" t="s">
        <v>324</v>
      </c>
      <c r="C34" s="647"/>
      <c r="D34" s="647"/>
      <c r="E34" s="647"/>
      <c r="F34" s="647"/>
      <c r="G34" s="647"/>
      <c r="H34" s="647"/>
      <c r="I34" s="647"/>
      <c r="J34" s="647"/>
      <c r="K34" s="647"/>
      <c r="L34" s="647"/>
      <c r="M34" s="647"/>
      <c r="N34" s="647"/>
      <c r="O34" s="647"/>
      <c r="P34" s="647"/>
      <c r="Q34" s="648"/>
      <c r="R34" s="667">
        <v>386854</v>
      </c>
      <c r="S34" s="637"/>
      <c r="T34" s="637"/>
      <c r="U34" s="637"/>
      <c r="V34" s="637"/>
      <c r="W34" s="637"/>
      <c r="X34" s="637"/>
      <c r="Y34" s="638"/>
      <c r="Z34" s="685">
        <v>6.2</v>
      </c>
      <c r="AA34" s="685"/>
      <c r="AB34" s="685"/>
      <c r="AC34" s="685"/>
      <c r="AD34" s="686" t="s">
        <v>128</v>
      </c>
      <c r="AE34" s="686"/>
      <c r="AF34" s="686"/>
      <c r="AG34" s="686"/>
      <c r="AH34" s="686"/>
      <c r="AI34" s="686"/>
      <c r="AJ34" s="686"/>
      <c r="AK34" s="686"/>
      <c r="AL34" s="668" t="s">
        <v>128</v>
      </c>
      <c r="AM34" s="671"/>
      <c r="AN34" s="671"/>
      <c r="AO34" s="687"/>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6" t="s">
        <v>325</v>
      </c>
      <c r="CE34" s="647"/>
      <c r="CF34" s="647"/>
      <c r="CG34" s="647"/>
      <c r="CH34" s="647"/>
      <c r="CI34" s="647"/>
      <c r="CJ34" s="647"/>
      <c r="CK34" s="647"/>
      <c r="CL34" s="647"/>
      <c r="CM34" s="647"/>
      <c r="CN34" s="647"/>
      <c r="CO34" s="647"/>
      <c r="CP34" s="647"/>
      <c r="CQ34" s="648"/>
      <c r="CR34" s="667">
        <v>958614</v>
      </c>
      <c r="CS34" s="637"/>
      <c r="CT34" s="637"/>
      <c r="CU34" s="637"/>
      <c r="CV34" s="637"/>
      <c r="CW34" s="637"/>
      <c r="CX34" s="637"/>
      <c r="CY34" s="638"/>
      <c r="CZ34" s="668">
        <v>16.3</v>
      </c>
      <c r="DA34" s="669"/>
      <c r="DB34" s="669"/>
      <c r="DC34" s="670"/>
      <c r="DD34" s="636">
        <v>690297</v>
      </c>
      <c r="DE34" s="637"/>
      <c r="DF34" s="637"/>
      <c r="DG34" s="637"/>
      <c r="DH34" s="637"/>
      <c r="DI34" s="637"/>
      <c r="DJ34" s="637"/>
      <c r="DK34" s="638"/>
      <c r="DL34" s="636">
        <v>584904</v>
      </c>
      <c r="DM34" s="637"/>
      <c r="DN34" s="637"/>
      <c r="DO34" s="637"/>
      <c r="DP34" s="637"/>
      <c r="DQ34" s="637"/>
      <c r="DR34" s="637"/>
      <c r="DS34" s="637"/>
      <c r="DT34" s="637"/>
      <c r="DU34" s="637"/>
      <c r="DV34" s="638"/>
      <c r="DW34" s="668">
        <v>15.6</v>
      </c>
      <c r="DX34" s="669"/>
      <c r="DY34" s="669"/>
      <c r="DZ34" s="669"/>
      <c r="EA34" s="669"/>
      <c r="EB34" s="669"/>
      <c r="EC34" s="696"/>
    </row>
    <row r="35" spans="2:133" ht="11.25" customHeight="1" x14ac:dyDescent="0.15">
      <c r="B35" s="646" t="s">
        <v>326</v>
      </c>
      <c r="C35" s="647"/>
      <c r="D35" s="647"/>
      <c r="E35" s="647"/>
      <c r="F35" s="647"/>
      <c r="G35" s="647"/>
      <c r="H35" s="647"/>
      <c r="I35" s="647"/>
      <c r="J35" s="647"/>
      <c r="K35" s="647"/>
      <c r="L35" s="647"/>
      <c r="M35" s="647"/>
      <c r="N35" s="647"/>
      <c r="O35" s="647"/>
      <c r="P35" s="647"/>
      <c r="Q35" s="648"/>
      <c r="R35" s="667">
        <v>7181</v>
      </c>
      <c r="S35" s="637"/>
      <c r="T35" s="637"/>
      <c r="U35" s="637"/>
      <c r="V35" s="637"/>
      <c r="W35" s="637"/>
      <c r="X35" s="637"/>
      <c r="Y35" s="638"/>
      <c r="Z35" s="685">
        <v>0.1</v>
      </c>
      <c r="AA35" s="685"/>
      <c r="AB35" s="685"/>
      <c r="AC35" s="685"/>
      <c r="AD35" s="686">
        <v>4945</v>
      </c>
      <c r="AE35" s="686"/>
      <c r="AF35" s="686"/>
      <c r="AG35" s="686"/>
      <c r="AH35" s="686"/>
      <c r="AI35" s="686"/>
      <c r="AJ35" s="686"/>
      <c r="AK35" s="686"/>
      <c r="AL35" s="668">
        <v>0.1</v>
      </c>
      <c r="AM35" s="671"/>
      <c r="AN35" s="671"/>
      <c r="AO35" s="687"/>
      <c r="AP35" s="216"/>
      <c r="AQ35" s="715" t="s">
        <v>327</v>
      </c>
      <c r="AR35" s="716"/>
      <c r="AS35" s="716"/>
      <c r="AT35" s="716"/>
      <c r="AU35" s="716"/>
      <c r="AV35" s="716"/>
      <c r="AW35" s="716"/>
      <c r="AX35" s="716"/>
      <c r="AY35" s="716"/>
      <c r="AZ35" s="716"/>
      <c r="BA35" s="716"/>
      <c r="BB35" s="716"/>
      <c r="BC35" s="716"/>
      <c r="BD35" s="716"/>
      <c r="BE35" s="716"/>
      <c r="BF35" s="717"/>
      <c r="BG35" s="715" t="s">
        <v>328</v>
      </c>
      <c r="BH35" s="716"/>
      <c r="BI35" s="716"/>
      <c r="BJ35" s="716"/>
      <c r="BK35" s="716"/>
      <c r="BL35" s="716"/>
      <c r="BM35" s="716"/>
      <c r="BN35" s="716"/>
      <c r="BO35" s="716"/>
      <c r="BP35" s="716"/>
      <c r="BQ35" s="716"/>
      <c r="BR35" s="716"/>
      <c r="BS35" s="716"/>
      <c r="BT35" s="716"/>
      <c r="BU35" s="716"/>
      <c r="BV35" s="716"/>
      <c r="BW35" s="716"/>
      <c r="BX35" s="716"/>
      <c r="BY35" s="716"/>
      <c r="BZ35" s="716"/>
      <c r="CA35" s="716"/>
      <c r="CB35" s="717"/>
      <c r="CD35" s="646" t="s">
        <v>329</v>
      </c>
      <c r="CE35" s="647"/>
      <c r="CF35" s="647"/>
      <c r="CG35" s="647"/>
      <c r="CH35" s="647"/>
      <c r="CI35" s="647"/>
      <c r="CJ35" s="647"/>
      <c r="CK35" s="647"/>
      <c r="CL35" s="647"/>
      <c r="CM35" s="647"/>
      <c r="CN35" s="647"/>
      <c r="CO35" s="647"/>
      <c r="CP35" s="647"/>
      <c r="CQ35" s="648"/>
      <c r="CR35" s="667">
        <v>14130</v>
      </c>
      <c r="CS35" s="665"/>
      <c r="CT35" s="665"/>
      <c r="CU35" s="665"/>
      <c r="CV35" s="665"/>
      <c r="CW35" s="665"/>
      <c r="CX35" s="665"/>
      <c r="CY35" s="666"/>
      <c r="CZ35" s="668">
        <v>0.2</v>
      </c>
      <c r="DA35" s="669"/>
      <c r="DB35" s="669"/>
      <c r="DC35" s="670"/>
      <c r="DD35" s="636">
        <v>13227</v>
      </c>
      <c r="DE35" s="665"/>
      <c r="DF35" s="665"/>
      <c r="DG35" s="665"/>
      <c r="DH35" s="665"/>
      <c r="DI35" s="665"/>
      <c r="DJ35" s="665"/>
      <c r="DK35" s="666"/>
      <c r="DL35" s="636">
        <v>13227</v>
      </c>
      <c r="DM35" s="665"/>
      <c r="DN35" s="665"/>
      <c r="DO35" s="665"/>
      <c r="DP35" s="665"/>
      <c r="DQ35" s="665"/>
      <c r="DR35" s="665"/>
      <c r="DS35" s="665"/>
      <c r="DT35" s="665"/>
      <c r="DU35" s="665"/>
      <c r="DV35" s="666"/>
      <c r="DW35" s="668">
        <v>0.4</v>
      </c>
      <c r="DX35" s="669"/>
      <c r="DY35" s="669"/>
      <c r="DZ35" s="669"/>
      <c r="EA35" s="669"/>
      <c r="EB35" s="669"/>
      <c r="EC35" s="696"/>
    </row>
    <row r="36" spans="2:133" ht="11.25" customHeight="1" x14ac:dyDescent="0.15">
      <c r="B36" s="646" t="s">
        <v>330</v>
      </c>
      <c r="C36" s="647"/>
      <c r="D36" s="647"/>
      <c r="E36" s="647"/>
      <c r="F36" s="647"/>
      <c r="G36" s="647"/>
      <c r="H36" s="647"/>
      <c r="I36" s="647"/>
      <c r="J36" s="647"/>
      <c r="K36" s="647"/>
      <c r="L36" s="647"/>
      <c r="M36" s="647"/>
      <c r="N36" s="647"/>
      <c r="O36" s="647"/>
      <c r="P36" s="647"/>
      <c r="Q36" s="648"/>
      <c r="R36" s="667">
        <v>16535</v>
      </c>
      <c r="S36" s="637"/>
      <c r="T36" s="637"/>
      <c r="U36" s="637"/>
      <c r="V36" s="637"/>
      <c r="W36" s="637"/>
      <c r="X36" s="637"/>
      <c r="Y36" s="638"/>
      <c r="Z36" s="685">
        <v>0.3</v>
      </c>
      <c r="AA36" s="685"/>
      <c r="AB36" s="685"/>
      <c r="AC36" s="685"/>
      <c r="AD36" s="686" t="s">
        <v>128</v>
      </c>
      <c r="AE36" s="686"/>
      <c r="AF36" s="686"/>
      <c r="AG36" s="686"/>
      <c r="AH36" s="686"/>
      <c r="AI36" s="686"/>
      <c r="AJ36" s="686"/>
      <c r="AK36" s="686"/>
      <c r="AL36" s="668" t="s">
        <v>128</v>
      </c>
      <c r="AM36" s="671"/>
      <c r="AN36" s="671"/>
      <c r="AO36" s="687"/>
      <c r="AP36" s="216"/>
      <c r="AQ36" s="703" t="s">
        <v>331</v>
      </c>
      <c r="AR36" s="704"/>
      <c r="AS36" s="704"/>
      <c r="AT36" s="704"/>
      <c r="AU36" s="704"/>
      <c r="AV36" s="704"/>
      <c r="AW36" s="704"/>
      <c r="AX36" s="704"/>
      <c r="AY36" s="705"/>
      <c r="AZ36" s="706">
        <v>954612</v>
      </c>
      <c r="BA36" s="707"/>
      <c r="BB36" s="707"/>
      <c r="BC36" s="707"/>
      <c r="BD36" s="707"/>
      <c r="BE36" s="707"/>
      <c r="BF36" s="708"/>
      <c r="BG36" s="709" t="s">
        <v>332</v>
      </c>
      <c r="BH36" s="710"/>
      <c r="BI36" s="710"/>
      <c r="BJ36" s="710"/>
      <c r="BK36" s="710"/>
      <c r="BL36" s="710"/>
      <c r="BM36" s="710"/>
      <c r="BN36" s="710"/>
      <c r="BO36" s="710"/>
      <c r="BP36" s="710"/>
      <c r="BQ36" s="710"/>
      <c r="BR36" s="710"/>
      <c r="BS36" s="710"/>
      <c r="BT36" s="710"/>
      <c r="BU36" s="711"/>
      <c r="BV36" s="706">
        <v>147603</v>
      </c>
      <c r="BW36" s="707"/>
      <c r="BX36" s="707"/>
      <c r="BY36" s="707"/>
      <c r="BZ36" s="707"/>
      <c r="CA36" s="707"/>
      <c r="CB36" s="708"/>
      <c r="CD36" s="646" t="s">
        <v>333</v>
      </c>
      <c r="CE36" s="647"/>
      <c r="CF36" s="647"/>
      <c r="CG36" s="647"/>
      <c r="CH36" s="647"/>
      <c r="CI36" s="647"/>
      <c r="CJ36" s="647"/>
      <c r="CK36" s="647"/>
      <c r="CL36" s="647"/>
      <c r="CM36" s="647"/>
      <c r="CN36" s="647"/>
      <c r="CO36" s="647"/>
      <c r="CP36" s="647"/>
      <c r="CQ36" s="648"/>
      <c r="CR36" s="667">
        <v>849023</v>
      </c>
      <c r="CS36" s="637"/>
      <c r="CT36" s="637"/>
      <c r="CU36" s="637"/>
      <c r="CV36" s="637"/>
      <c r="CW36" s="637"/>
      <c r="CX36" s="637"/>
      <c r="CY36" s="638"/>
      <c r="CZ36" s="668">
        <v>14.5</v>
      </c>
      <c r="DA36" s="669"/>
      <c r="DB36" s="669"/>
      <c r="DC36" s="670"/>
      <c r="DD36" s="636">
        <v>731827</v>
      </c>
      <c r="DE36" s="637"/>
      <c r="DF36" s="637"/>
      <c r="DG36" s="637"/>
      <c r="DH36" s="637"/>
      <c r="DI36" s="637"/>
      <c r="DJ36" s="637"/>
      <c r="DK36" s="638"/>
      <c r="DL36" s="636">
        <v>616619</v>
      </c>
      <c r="DM36" s="637"/>
      <c r="DN36" s="637"/>
      <c r="DO36" s="637"/>
      <c r="DP36" s="637"/>
      <c r="DQ36" s="637"/>
      <c r="DR36" s="637"/>
      <c r="DS36" s="637"/>
      <c r="DT36" s="637"/>
      <c r="DU36" s="637"/>
      <c r="DV36" s="638"/>
      <c r="DW36" s="668">
        <v>16.5</v>
      </c>
      <c r="DX36" s="669"/>
      <c r="DY36" s="669"/>
      <c r="DZ36" s="669"/>
      <c r="EA36" s="669"/>
      <c r="EB36" s="669"/>
      <c r="EC36" s="696"/>
    </row>
    <row r="37" spans="2:133" ht="11.25" customHeight="1" x14ac:dyDescent="0.15">
      <c r="B37" s="646" t="s">
        <v>334</v>
      </c>
      <c r="C37" s="647"/>
      <c r="D37" s="647"/>
      <c r="E37" s="647"/>
      <c r="F37" s="647"/>
      <c r="G37" s="647"/>
      <c r="H37" s="647"/>
      <c r="I37" s="647"/>
      <c r="J37" s="647"/>
      <c r="K37" s="647"/>
      <c r="L37" s="647"/>
      <c r="M37" s="647"/>
      <c r="N37" s="647"/>
      <c r="O37" s="647"/>
      <c r="P37" s="647"/>
      <c r="Q37" s="648"/>
      <c r="R37" s="667">
        <v>282951</v>
      </c>
      <c r="S37" s="637"/>
      <c r="T37" s="637"/>
      <c r="U37" s="637"/>
      <c r="V37" s="637"/>
      <c r="W37" s="637"/>
      <c r="X37" s="637"/>
      <c r="Y37" s="638"/>
      <c r="Z37" s="685">
        <v>4.5</v>
      </c>
      <c r="AA37" s="685"/>
      <c r="AB37" s="685"/>
      <c r="AC37" s="685"/>
      <c r="AD37" s="686" t="s">
        <v>128</v>
      </c>
      <c r="AE37" s="686"/>
      <c r="AF37" s="686"/>
      <c r="AG37" s="686"/>
      <c r="AH37" s="686"/>
      <c r="AI37" s="686"/>
      <c r="AJ37" s="686"/>
      <c r="AK37" s="686"/>
      <c r="AL37" s="668" t="s">
        <v>128</v>
      </c>
      <c r="AM37" s="671"/>
      <c r="AN37" s="671"/>
      <c r="AO37" s="687"/>
      <c r="AQ37" s="692" t="s">
        <v>335</v>
      </c>
      <c r="AR37" s="693"/>
      <c r="AS37" s="693"/>
      <c r="AT37" s="693"/>
      <c r="AU37" s="693"/>
      <c r="AV37" s="693"/>
      <c r="AW37" s="693"/>
      <c r="AX37" s="693"/>
      <c r="AY37" s="694"/>
      <c r="AZ37" s="667">
        <v>221500</v>
      </c>
      <c r="BA37" s="637"/>
      <c r="BB37" s="637"/>
      <c r="BC37" s="637"/>
      <c r="BD37" s="665"/>
      <c r="BE37" s="665"/>
      <c r="BF37" s="698"/>
      <c r="BG37" s="646" t="s">
        <v>336</v>
      </c>
      <c r="BH37" s="647"/>
      <c r="BI37" s="647"/>
      <c r="BJ37" s="647"/>
      <c r="BK37" s="647"/>
      <c r="BL37" s="647"/>
      <c r="BM37" s="647"/>
      <c r="BN37" s="647"/>
      <c r="BO37" s="647"/>
      <c r="BP37" s="647"/>
      <c r="BQ37" s="647"/>
      <c r="BR37" s="647"/>
      <c r="BS37" s="647"/>
      <c r="BT37" s="647"/>
      <c r="BU37" s="648"/>
      <c r="BV37" s="667">
        <v>147603</v>
      </c>
      <c r="BW37" s="637"/>
      <c r="BX37" s="637"/>
      <c r="BY37" s="637"/>
      <c r="BZ37" s="637"/>
      <c r="CA37" s="637"/>
      <c r="CB37" s="697"/>
      <c r="CD37" s="646" t="s">
        <v>337</v>
      </c>
      <c r="CE37" s="647"/>
      <c r="CF37" s="647"/>
      <c r="CG37" s="647"/>
      <c r="CH37" s="647"/>
      <c r="CI37" s="647"/>
      <c r="CJ37" s="647"/>
      <c r="CK37" s="647"/>
      <c r="CL37" s="647"/>
      <c r="CM37" s="647"/>
      <c r="CN37" s="647"/>
      <c r="CO37" s="647"/>
      <c r="CP37" s="647"/>
      <c r="CQ37" s="648"/>
      <c r="CR37" s="667">
        <v>156722</v>
      </c>
      <c r="CS37" s="665"/>
      <c r="CT37" s="665"/>
      <c r="CU37" s="665"/>
      <c r="CV37" s="665"/>
      <c r="CW37" s="665"/>
      <c r="CX37" s="665"/>
      <c r="CY37" s="666"/>
      <c r="CZ37" s="668">
        <v>2.7</v>
      </c>
      <c r="DA37" s="669"/>
      <c r="DB37" s="669"/>
      <c r="DC37" s="670"/>
      <c r="DD37" s="636">
        <v>156722</v>
      </c>
      <c r="DE37" s="665"/>
      <c r="DF37" s="665"/>
      <c r="DG37" s="665"/>
      <c r="DH37" s="665"/>
      <c r="DI37" s="665"/>
      <c r="DJ37" s="665"/>
      <c r="DK37" s="666"/>
      <c r="DL37" s="636">
        <v>154180</v>
      </c>
      <c r="DM37" s="665"/>
      <c r="DN37" s="665"/>
      <c r="DO37" s="665"/>
      <c r="DP37" s="665"/>
      <c r="DQ37" s="665"/>
      <c r="DR37" s="665"/>
      <c r="DS37" s="665"/>
      <c r="DT37" s="665"/>
      <c r="DU37" s="665"/>
      <c r="DV37" s="666"/>
      <c r="DW37" s="668">
        <v>4.0999999999999996</v>
      </c>
      <c r="DX37" s="669"/>
      <c r="DY37" s="669"/>
      <c r="DZ37" s="669"/>
      <c r="EA37" s="669"/>
      <c r="EB37" s="669"/>
      <c r="EC37" s="696"/>
    </row>
    <row r="38" spans="2:133" ht="11.25" customHeight="1" x14ac:dyDescent="0.15">
      <c r="B38" s="646" t="s">
        <v>338</v>
      </c>
      <c r="C38" s="647"/>
      <c r="D38" s="647"/>
      <c r="E38" s="647"/>
      <c r="F38" s="647"/>
      <c r="G38" s="647"/>
      <c r="H38" s="647"/>
      <c r="I38" s="647"/>
      <c r="J38" s="647"/>
      <c r="K38" s="647"/>
      <c r="L38" s="647"/>
      <c r="M38" s="647"/>
      <c r="N38" s="647"/>
      <c r="O38" s="647"/>
      <c r="P38" s="647"/>
      <c r="Q38" s="648"/>
      <c r="R38" s="667">
        <v>365138</v>
      </c>
      <c r="S38" s="637"/>
      <c r="T38" s="637"/>
      <c r="U38" s="637"/>
      <c r="V38" s="637"/>
      <c r="W38" s="637"/>
      <c r="X38" s="637"/>
      <c r="Y38" s="638"/>
      <c r="Z38" s="685">
        <v>5.8</v>
      </c>
      <c r="AA38" s="685"/>
      <c r="AB38" s="685"/>
      <c r="AC38" s="685"/>
      <c r="AD38" s="686" t="s">
        <v>128</v>
      </c>
      <c r="AE38" s="686"/>
      <c r="AF38" s="686"/>
      <c r="AG38" s="686"/>
      <c r="AH38" s="686"/>
      <c r="AI38" s="686"/>
      <c r="AJ38" s="686"/>
      <c r="AK38" s="686"/>
      <c r="AL38" s="668" t="s">
        <v>128</v>
      </c>
      <c r="AM38" s="671"/>
      <c r="AN38" s="671"/>
      <c r="AO38" s="687"/>
      <c r="AQ38" s="692" t="s">
        <v>339</v>
      </c>
      <c r="AR38" s="693"/>
      <c r="AS38" s="693"/>
      <c r="AT38" s="693"/>
      <c r="AU38" s="693"/>
      <c r="AV38" s="693"/>
      <c r="AW38" s="693"/>
      <c r="AX38" s="693"/>
      <c r="AY38" s="694"/>
      <c r="AZ38" s="667">
        <v>198949</v>
      </c>
      <c r="BA38" s="637"/>
      <c r="BB38" s="637"/>
      <c r="BC38" s="637"/>
      <c r="BD38" s="665"/>
      <c r="BE38" s="665"/>
      <c r="BF38" s="698"/>
      <c r="BG38" s="646" t="s">
        <v>340</v>
      </c>
      <c r="BH38" s="647"/>
      <c r="BI38" s="647"/>
      <c r="BJ38" s="647"/>
      <c r="BK38" s="647"/>
      <c r="BL38" s="647"/>
      <c r="BM38" s="647"/>
      <c r="BN38" s="647"/>
      <c r="BO38" s="647"/>
      <c r="BP38" s="647"/>
      <c r="BQ38" s="647"/>
      <c r="BR38" s="647"/>
      <c r="BS38" s="647"/>
      <c r="BT38" s="647"/>
      <c r="BU38" s="648"/>
      <c r="BV38" s="667">
        <v>1890</v>
      </c>
      <c r="BW38" s="637"/>
      <c r="BX38" s="637"/>
      <c r="BY38" s="637"/>
      <c r="BZ38" s="637"/>
      <c r="CA38" s="637"/>
      <c r="CB38" s="697"/>
      <c r="CD38" s="646" t="s">
        <v>341</v>
      </c>
      <c r="CE38" s="647"/>
      <c r="CF38" s="647"/>
      <c r="CG38" s="647"/>
      <c r="CH38" s="647"/>
      <c r="CI38" s="647"/>
      <c r="CJ38" s="647"/>
      <c r="CK38" s="647"/>
      <c r="CL38" s="647"/>
      <c r="CM38" s="647"/>
      <c r="CN38" s="647"/>
      <c r="CO38" s="647"/>
      <c r="CP38" s="647"/>
      <c r="CQ38" s="648"/>
      <c r="CR38" s="667">
        <v>755663</v>
      </c>
      <c r="CS38" s="637"/>
      <c r="CT38" s="637"/>
      <c r="CU38" s="637"/>
      <c r="CV38" s="637"/>
      <c r="CW38" s="637"/>
      <c r="CX38" s="637"/>
      <c r="CY38" s="638"/>
      <c r="CZ38" s="668">
        <v>12.9</v>
      </c>
      <c r="DA38" s="669"/>
      <c r="DB38" s="669"/>
      <c r="DC38" s="670"/>
      <c r="DD38" s="636">
        <v>637574</v>
      </c>
      <c r="DE38" s="637"/>
      <c r="DF38" s="637"/>
      <c r="DG38" s="637"/>
      <c r="DH38" s="637"/>
      <c r="DI38" s="637"/>
      <c r="DJ38" s="637"/>
      <c r="DK38" s="638"/>
      <c r="DL38" s="636">
        <v>589484</v>
      </c>
      <c r="DM38" s="637"/>
      <c r="DN38" s="637"/>
      <c r="DO38" s="637"/>
      <c r="DP38" s="637"/>
      <c r="DQ38" s="637"/>
      <c r="DR38" s="637"/>
      <c r="DS38" s="637"/>
      <c r="DT38" s="637"/>
      <c r="DU38" s="637"/>
      <c r="DV38" s="638"/>
      <c r="DW38" s="668">
        <v>15.7</v>
      </c>
      <c r="DX38" s="669"/>
      <c r="DY38" s="669"/>
      <c r="DZ38" s="669"/>
      <c r="EA38" s="669"/>
      <c r="EB38" s="669"/>
      <c r="EC38" s="696"/>
    </row>
    <row r="39" spans="2:133" ht="11.25" customHeight="1" x14ac:dyDescent="0.15">
      <c r="B39" s="646" t="s">
        <v>342</v>
      </c>
      <c r="C39" s="647"/>
      <c r="D39" s="647"/>
      <c r="E39" s="647"/>
      <c r="F39" s="647"/>
      <c r="G39" s="647"/>
      <c r="H39" s="647"/>
      <c r="I39" s="647"/>
      <c r="J39" s="647"/>
      <c r="K39" s="647"/>
      <c r="L39" s="647"/>
      <c r="M39" s="647"/>
      <c r="N39" s="647"/>
      <c r="O39" s="647"/>
      <c r="P39" s="647"/>
      <c r="Q39" s="648"/>
      <c r="R39" s="667">
        <v>36838</v>
      </c>
      <c r="S39" s="637"/>
      <c r="T39" s="637"/>
      <c r="U39" s="637"/>
      <c r="V39" s="637"/>
      <c r="W39" s="637"/>
      <c r="X39" s="637"/>
      <c r="Y39" s="638"/>
      <c r="Z39" s="685">
        <v>0.6</v>
      </c>
      <c r="AA39" s="685"/>
      <c r="AB39" s="685"/>
      <c r="AC39" s="685"/>
      <c r="AD39" s="686">
        <v>481</v>
      </c>
      <c r="AE39" s="686"/>
      <c r="AF39" s="686"/>
      <c r="AG39" s="686"/>
      <c r="AH39" s="686"/>
      <c r="AI39" s="686"/>
      <c r="AJ39" s="686"/>
      <c r="AK39" s="686"/>
      <c r="AL39" s="668">
        <v>0</v>
      </c>
      <c r="AM39" s="671"/>
      <c r="AN39" s="671"/>
      <c r="AO39" s="687"/>
      <c r="AQ39" s="692" t="s">
        <v>343</v>
      </c>
      <c r="AR39" s="693"/>
      <c r="AS39" s="693"/>
      <c r="AT39" s="693"/>
      <c r="AU39" s="693"/>
      <c r="AV39" s="693"/>
      <c r="AW39" s="693"/>
      <c r="AX39" s="693"/>
      <c r="AY39" s="694"/>
      <c r="AZ39" s="667" t="s">
        <v>128</v>
      </c>
      <c r="BA39" s="637"/>
      <c r="BB39" s="637"/>
      <c r="BC39" s="637"/>
      <c r="BD39" s="665"/>
      <c r="BE39" s="665"/>
      <c r="BF39" s="698"/>
      <c r="BG39" s="646" t="s">
        <v>344</v>
      </c>
      <c r="BH39" s="647"/>
      <c r="BI39" s="647"/>
      <c r="BJ39" s="647"/>
      <c r="BK39" s="647"/>
      <c r="BL39" s="647"/>
      <c r="BM39" s="647"/>
      <c r="BN39" s="647"/>
      <c r="BO39" s="647"/>
      <c r="BP39" s="647"/>
      <c r="BQ39" s="647"/>
      <c r="BR39" s="647"/>
      <c r="BS39" s="647"/>
      <c r="BT39" s="647"/>
      <c r="BU39" s="648"/>
      <c r="BV39" s="667">
        <v>3004</v>
      </c>
      <c r="BW39" s="637"/>
      <c r="BX39" s="637"/>
      <c r="BY39" s="637"/>
      <c r="BZ39" s="637"/>
      <c r="CA39" s="637"/>
      <c r="CB39" s="697"/>
      <c r="CD39" s="646" t="s">
        <v>345</v>
      </c>
      <c r="CE39" s="647"/>
      <c r="CF39" s="647"/>
      <c r="CG39" s="647"/>
      <c r="CH39" s="647"/>
      <c r="CI39" s="647"/>
      <c r="CJ39" s="647"/>
      <c r="CK39" s="647"/>
      <c r="CL39" s="647"/>
      <c r="CM39" s="647"/>
      <c r="CN39" s="647"/>
      <c r="CO39" s="647"/>
      <c r="CP39" s="647"/>
      <c r="CQ39" s="648"/>
      <c r="CR39" s="667">
        <v>447258</v>
      </c>
      <c r="CS39" s="665"/>
      <c r="CT39" s="665"/>
      <c r="CU39" s="665"/>
      <c r="CV39" s="665"/>
      <c r="CW39" s="665"/>
      <c r="CX39" s="665"/>
      <c r="CY39" s="666"/>
      <c r="CZ39" s="668">
        <v>7.6</v>
      </c>
      <c r="DA39" s="669"/>
      <c r="DB39" s="669"/>
      <c r="DC39" s="670"/>
      <c r="DD39" s="636">
        <v>441293</v>
      </c>
      <c r="DE39" s="665"/>
      <c r="DF39" s="665"/>
      <c r="DG39" s="665"/>
      <c r="DH39" s="665"/>
      <c r="DI39" s="665"/>
      <c r="DJ39" s="665"/>
      <c r="DK39" s="666"/>
      <c r="DL39" s="636" t="s">
        <v>128</v>
      </c>
      <c r="DM39" s="665"/>
      <c r="DN39" s="665"/>
      <c r="DO39" s="665"/>
      <c r="DP39" s="665"/>
      <c r="DQ39" s="665"/>
      <c r="DR39" s="665"/>
      <c r="DS39" s="665"/>
      <c r="DT39" s="665"/>
      <c r="DU39" s="665"/>
      <c r="DV39" s="666"/>
      <c r="DW39" s="668" t="s">
        <v>128</v>
      </c>
      <c r="DX39" s="669"/>
      <c r="DY39" s="669"/>
      <c r="DZ39" s="669"/>
      <c r="EA39" s="669"/>
      <c r="EB39" s="669"/>
      <c r="EC39" s="696"/>
    </row>
    <row r="40" spans="2:133" ht="11.25" customHeight="1" x14ac:dyDescent="0.15">
      <c r="B40" s="646" t="s">
        <v>346</v>
      </c>
      <c r="C40" s="647"/>
      <c r="D40" s="647"/>
      <c r="E40" s="647"/>
      <c r="F40" s="647"/>
      <c r="G40" s="647"/>
      <c r="H40" s="647"/>
      <c r="I40" s="647"/>
      <c r="J40" s="647"/>
      <c r="K40" s="647"/>
      <c r="L40" s="647"/>
      <c r="M40" s="647"/>
      <c r="N40" s="647"/>
      <c r="O40" s="647"/>
      <c r="P40" s="647"/>
      <c r="Q40" s="648"/>
      <c r="R40" s="667">
        <v>470278</v>
      </c>
      <c r="S40" s="637"/>
      <c r="T40" s="637"/>
      <c r="U40" s="637"/>
      <c r="V40" s="637"/>
      <c r="W40" s="637"/>
      <c r="X40" s="637"/>
      <c r="Y40" s="638"/>
      <c r="Z40" s="685">
        <v>7.5</v>
      </c>
      <c r="AA40" s="685"/>
      <c r="AB40" s="685"/>
      <c r="AC40" s="685"/>
      <c r="AD40" s="686" t="s">
        <v>128</v>
      </c>
      <c r="AE40" s="686"/>
      <c r="AF40" s="686"/>
      <c r="AG40" s="686"/>
      <c r="AH40" s="686"/>
      <c r="AI40" s="686"/>
      <c r="AJ40" s="686"/>
      <c r="AK40" s="686"/>
      <c r="AL40" s="668" t="s">
        <v>128</v>
      </c>
      <c r="AM40" s="671"/>
      <c r="AN40" s="671"/>
      <c r="AO40" s="687"/>
      <c r="AQ40" s="692" t="s">
        <v>347</v>
      </c>
      <c r="AR40" s="693"/>
      <c r="AS40" s="693"/>
      <c r="AT40" s="693"/>
      <c r="AU40" s="693"/>
      <c r="AV40" s="693"/>
      <c r="AW40" s="693"/>
      <c r="AX40" s="693"/>
      <c r="AY40" s="694"/>
      <c r="AZ40" s="667" t="s">
        <v>128</v>
      </c>
      <c r="BA40" s="637"/>
      <c r="BB40" s="637"/>
      <c r="BC40" s="637"/>
      <c r="BD40" s="665"/>
      <c r="BE40" s="665"/>
      <c r="BF40" s="698"/>
      <c r="BG40" s="699" t="s">
        <v>348</v>
      </c>
      <c r="BH40" s="700"/>
      <c r="BI40" s="700"/>
      <c r="BJ40" s="700"/>
      <c r="BK40" s="700"/>
      <c r="BL40" s="360"/>
      <c r="BM40" s="647" t="s">
        <v>349</v>
      </c>
      <c r="BN40" s="647"/>
      <c r="BO40" s="647"/>
      <c r="BP40" s="647"/>
      <c r="BQ40" s="647"/>
      <c r="BR40" s="647"/>
      <c r="BS40" s="647"/>
      <c r="BT40" s="647"/>
      <c r="BU40" s="648"/>
      <c r="BV40" s="667">
        <v>105</v>
      </c>
      <c r="BW40" s="637"/>
      <c r="BX40" s="637"/>
      <c r="BY40" s="637"/>
      <c r="BZ40" s="637"/>
      <c r="CA40" s="637"/>
      <c r="CB40" s="697"/>
      <c r="CD40" s="646" t="s">
        <v>350</v>
      </c>
      <c r="CE40" s="647"/>
      <c r="CF40" s="647"/>
      <c r="CG40" s="647"/>
      <c r="CH40" s="647"/>
      <c r="CI40" s="647"/>
      <c r="CJ40" s="647"/>
      <c r="CK40" s="647"/>
      <c r="CL40" s="647"/>
      <c r="CM40" s="647"/>
      <c r="CN40" s="647"/>
      <c r="CO40" s="647"/>
      <c r="CP40" s="647"/>
      <c r="CQ40" s="648"/>
      <c r="CR40" s="667">
        <v>67889</v>
      </c>
      <c r="CS40" s="637"/>
      <c r="CT40" s="637"/>
      <c r="CU40" s="637"/>
      <c r="CV40" s="637"/>
      <c r="CW40" s="637"/>
      <c r="CX40" s="637"/>
      <c r="CY40" s="638"/>
      <c r="CZ40" s="668">
        <v>1.2</v>
      </c>
      <c r="DA40" s="669"/>
      <c r="DB40" s="669"/>
      <c r="DC40" s="670"/>
      <c r="DD40" s="636">
        <v>67889</v>
      </c>
      <c r="DE40" s="637"/>
      <c r="DF40" s="637"/>
      <c r="DG40" s="637"/>
      <c r="DH40" s="637"/>
      <c r="DI40" s="637"/>
      <c r="DJ40" s="637"/>
      <c r="DK40" s="638"/>
      <c r="DL40" s="636">
        <v>67889</v>
      </c>
      <c r="DM40" s="637"/>
      <c r="DN40" s="637"/>
      <c r="DO40" s="637"/>
      <c r="DP40" s="637"/>
      <c r="DQ40" s="637"/>
      <c r="DR40" s="637"/>
      <c r="DS40" s="637"/>
      <c r="DT40" s="637"/>
      <c r="DU40" s="637"/>
      <c r="DV40" s="638"/>
      <c r="DW40" s="668">
        <v>1.8</v>
      </c>
      <c r="DX40" s="669"/>
      <c r="DY40" s="669"/>
      <c r="DZ40" s="669"/>
      <c r="EA40" s="669"/>
      <c r="EB40" s="669"/>
      <c r="EC40" s="696"/>
    </row>
    <row r="41" spans="2:133" ht="11.25" customHeight="1" x14ac:dyDescent="0.15">
      <c r="B41" s="646" t="s">
        <v>351</v>
      </c>
      <c r="C41" s="647"/>
      <c r="D41" s="647"/>
      <c r="E41" s="647"/>
      <c r="F41" s="647"/>
      <c r="G41" s="647"/>
      <c r="H41" s="647"/>
      <c r="I41" s="647"/>
      <c r="J41" s="647"/>
      <c r="K41" s="647"/>
      <c r="L41" s="647"/>
      <c r="M41" s="647"/>
      <c r="N41" s="647"/>
      <c r="O41" s="647"/>
      <c r="P41" s="647"/>
      <c r="Q41" s="648"/>
      <c r="R41" s="667" t="s">
        <v>128</v>
      </c>
      <c r="S41" s="637"/>
      <c r="T41" s="637"/>
      <c r="U41" s="637"/>
      <c r="V41" s="637"/>
      <c r="W41" s="637"/>
      <c r="X41" s="637"/>
      <c r="Y41" s="638"/>
      <c r="Z41" s="685" t="s">
        <v>128</v>
      </c>
      <c r="AA41" s="685"/>
      <c r="AB41" s="685"/>
      <c r="AC41" s="685"/>
      <c r="AD41" s="686" t="s">
        <v>128</v>
      </c>
      <c r="AE41" s="686"/>
      <c r="AF41" s="686"/>
      <c r="AG41" s="686"/>
      <c r="AH41" s="686"/>
      <c r="AI41" s="686"/>
      <c r="AJ41" s="686"/>
      <c r="AK41" s="686"/>
      <c r="AL41" s="668" t="s">
        <v>128</v>
      </c>
      <c r="AM41" s="671"/>
      <c r="AN41" s="671"/>
      <c r="AO41" s="687"/>
      <c r="AQ41" s="692" t="s">
        <v>352</v>
      </c>
      <c r="AR41" s="693"/>
      <c r="AS41" s="693"/>
      <c r="AT41" s="693"/>
      <c r="AU41" s="693"/>
      <c r="AV41" s="693"/>
      <c r="AW41" s="693"/>
      <c r="AX41" s="693"/>
      <c r="AY41" s="694"/>
      <c r="AZ41" s="667">
        <v>135793</v>
      </c>
      <c r="BA41" s="637"/>
      <c r="BB41" s="637"/>
      <c r="BC41" s="637"/>
      <c r="BD41" s="665"/>
      <c r="BE41" s="665"/>
      <c r="BF41" s="698"/>
      <c r="BG41" s="699"/>
      <c r="BH41" s="700"/>
      <c r="BI41" s="700"/>
      <c r="BJ41" s="700"/>
      <c r="BK41" s="700"/>
      <c r="BL41" s="360"/>
      <c r="BM41" s="647" t="s">
        <v>353</v>
      </c>
      <c r="BN41" s="647"/>
      <c r="BO41" s="647"/>
      <c r="BP41" s="647"/>
      <c r="BQ41" s="647"/>
      <c r="BR41" s="647"/>
      <c r="BS41" s="647"/>
      <c r="BT41" s="647"/>
      <c r="BU41" s="648"/>
      <c r="BV41" s="667">
        <v>1</v>
      </c>
      <c r="BW41" s="637"/>
      <c r="BX41" s="637"/>
      <c r="BY41" s="637"/>
      <c r="BZ41" s="637"/>
      <c r="CA41" s="637"/>
      <c r="CB41" s="697"/>
      <c r="CD41" s="646" t="s">
        <v>354</v>
      </c>
      <c r="CE41" s="647"/>
      <c r="CF41" s="647"/>
      <c r="CG41" s="647"/>
      <c r="CH41" s="647"/>
      <c r="CI41" s="647"/>
      <c r="CJ41" s="647"/>
      <c r="CK41" s="647"/>
      <c r="CL41" s="647"/>
      <c r="CM41" s="647"/>
      <c r="CN41" s="647"/>
      <c r="CO41" s="647"/>
      <c r="CP41" s="647"/>
      <c r="CQ41" s="648"/>
      <c r="CR41" s="667" t="s">
        <v>128</v>
      </c>
      <c r="CS41" s="665"/>
      <c r="CT41" s="665"/>
      <c r="CU41" s="665"/>
      <c r="CV41" s="665"/>
      <c r="CW41" s="665"/>
      <c r="CX41" s="665"/>
      <c r="CY41" s="666"/>
      <c r="CZ41" s="668" t="s">
        <v>128</v>
      </c>
      <c r="DA41" s="669"/>
      <c r="DB41" s="669"/>
      <c r="DC41" s="670"/>
      <c r="DD41" s="636" t="s">
        <v>128</v>
      </c>
      <c r="DE41" s="665"/>
      <c r="DF41" s="665"/>
      <c r="DG41" s="665"/>
      <c r="DH41" s="665"/>
      <c r="DI41" s="665"/>
      <c r="DJ41" s="665"/>
      <c r="DK41" s="666"/>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646" t="s">
        <v>355</v>
      </c>
      <c r="C42" s="647"/>
      <c r="D42" s="647"/>
      <c r="E42" s="647"/>
      <c r="F42" s="647"/>
      <c r="G42" s="647"/>
      <c r="H42" s="647"/>
      <c r="I42" s="647"/>
      <c r="J42" s="647"/>
      <c r="K42" s="647"/>
      <c r="L42" s="647"/>
      <c r="M42" s="647"/>
      <c r="N42" s="647"/>
      <c r="O42" s="647"/>
      <c r="P42" s="647"/>
      <c r="Q42" s="648"/>
      <c r="R42" s="667" t="s">
        <v>128</v>
      </c>
      <c r="S42" s="637"/>
      <c r="T42" s="637"/>
      <c r="U42" s="637"/>
      <c r="V42" s="637"/>
      <c r="W42" s="637"/>
      <c r="X42" s="637"/>
      <c r="Y42" s="638"/>
      <c r="Z42" s="685" t="s">
        <v>128</v>
      </c>
      <c r="AA42" s="685"/>
      <c r="AB42" s="685"/>
      <c r="AC42" s="685"/>
      <c r="AD42" s="686" t="s">
        <v>128</v>
      </c>
      <c r="AE42" s="686"/>
      <c r="AF42" s="686"/>
      <c r="AG42" s="686"/>
      <c r="AH42" s="686"/>
      <c r="AI42" s="686"/>
      <c r="AJ42" s="686"/>
      <c r="AK42" s="686"/>
      <c r="AL42" s="668" t="s">
        <v>128</v>
      </c>
      <c r="AM42" s="671"/>
      <c r="AN42" s="671"/>
      <c r="AO42" s="687"/>
      <c r="AQ42" s="688" t="s">
        <v>356</v>
      </c>
      <c r="AR42" s="689"/>
      <c r="AS42" s="689"/>
      <c r="AT42" s="689"/>
      <c r="AU42" s="689"/>
      <c r="AV42" s="689"/>
      <c r="AW42" s="689"/>
      <c r="AX42" s="689"/>
      <c r="AY42" s="690"/>
      <c r="AZ42" s="652">
        <v>398370</v>
      </c>
      <c r="BA42" s="673"/>
      <c r="BB42" s="673"/>
      <c r="BC42" s="673"/>
      <c r="BD42" s="653"/>
      <c r="BE42" s="653"/>
      <c r="BF42" s="695"/>
      <c r="BG42" s="701"/>
      <c r="BH42" s="702"/>
      <c r="BI42" s="702"/>
      <c r="BJ42" s="702"/>
      <c r="BK42" s="702"/>
      <c r="BL42" s="357"/>
      <c r="BM42" s="650" t="s">
        <v>357</v>
      </c>
      <c r="BN42" s="650"/>
      <c r="BO42" s="650"/>
      <c r="BP42" s="650"/>
      <c r="BQ42" s="650"/>
      <c r="BR42" s="650"/>
      <c r="BS42" s="650"/>
      <c r="BT42" s="650"/>
      <c r="BU42" s="651"/>
      <c r="BV42" s="652">
        <v>354</v>
      </c>
      <c r="BW42" s="673"/>
      <c r="BX42" s="673"/>
      <c r="BY42" s="673"/>
      <c r="BZ42" s="673"/>
      <c r="CA42" s="673"/>
      <c r="CB42" s="691"/>
      <c r="CD42" s="646" t="s">
        <v>358</v>
      </c>
      <c r="CE42" s="647"/>
      <c r="CF42" s="647"/>
      <c r="CG42" s="647"/>
      <c r="CH42" s="647"/>
      <c r="CI42" s="647"/>
      <c r="CJ42" s="647"/>
      <c r="CK42" s="647"/>
      <c r="CL42" s="647"/>
      <c r="CM42" s="647"/>
      <c r="CN42" s="647"/>
      <c r="CO42" s="647"/>
      <c r="CP42" s="647"/>
      <c r="CQ42" s="648"/>
      <c r="CR42" s="667">
        <v>524284</v>
      </c>
      <c r="CS42" s="665"/>
      <c r="CT42" s="665"/>
      <c r="CU42" s="665"/>
      <c r="CV42" s="665"/>
      <c r="CW42" s="665"/>
      <c r="CX42" s="665"/>
      <c r="CY42" s="666"/>
      <c r="CZ42" s="668">
        <v>8.9</v>
      </c>
      <c r="DA42" s="669"/>
      <c r="DB42" s="669"/>
      <c r="DC42" s="670"/>
      <c r="DD42" s="636">
        <v>143111</v>
      </c>
      <c r="DE42" s="665"/>
      <c r="DF42" s="665"/>
      <c r="DG42" s="665"/>
      <c r="DH42" s="665"/>
      <c r="DI42" s="665"/>
      <c r="DJ42" s="665"/>
      <c r="DK42" s="666"/>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646" t="s">
        <v>359</v>
      </c>
      <c r="C43" s="647"/>
      <c r="D43" s="647"/>
      <c r="E43" s="647"/>
      <c r="F43" s="647"/>
      <c r="G43" s="647"/>
      <c r="H43" s="647"/>
      <c r="I43" s="647"/>
      <c r="J43" s="647"/>
      <c r="K43" s="647"/>
      <c r="L43" s="647"/>
      <c r="M43" s="647"/>
      <c r="N43" s="647"/>
      <c r="O43" s="647"/>
      <c r="P43" s="647"/>
      <c r="Q43" s="648"/>
      <c r="R43" s="667">
        <v>122878</v>
      </c>
      <c r="S43" s="637"/>
      <c r="T43" s="637"/>
      <c r="U43" s="637"/>
      <c r="V43" s="637"/>
      <c r="W43" s="637"/>
      <c r="X43" s="637"/>
      <c r="Y43" s="638"/>
      <c r="Z43" s="685">
        <v>2</v>
      </c>
      <c r="AA43" s="685"/>
      <c r="AB43" s="685"/>
      <c r="AC43" s="685"/>
      <c r="AD43" s="686" t="s">
        <v>128</v>
      </c>
      <c r="AE43" s="686"/>
      <c r="AF43" s="686"/>
      <c r="AG43" s="686"/>
      <c r="AH43" s="686"/>
      <c r="AI43" s="686"/>
      <c r="AJ43" s="686"/>
      <c r="AK43" s="686"/>
      <c r="AL43" s="668" t="s">
        <v>128</v>
      </c>
      <c r="AM43" s="671"/>
      <c r="AN43" s="671"/>
      <c r="AO43" s="687"/>
      <c r="CD43" s="646" t="s">
        <v>360</v>
      </c>
      <c r="CE43" s="647"/>
      <c r="CF43" s="647"/>
      <c r="CG43" s="647"/>
      <c r="CH43" s="647"/>
      <c r="CI43" s="647"/>
      <c r="CJ43" s="647"/>
      <c r="CK43" s="647"/>
      <c r="CL43" s="647"/>
      <c r="CM43" s="647"/>
      <c r="CN43" s="647"/>
      <c r="CO43" s="647"/>
      <c r="CP43" s="647"/>
      <c r="CQ43" s="648"/>
      <c r="CR43" s="667">
        <v>22942</v>
      </c>
      <c r="CS43" s="665"/>
      <c r="CT43" s="665"/>
      <c r="CU43" s="665"/>
      <c r="CV43" s="665"/>
      <c r="CW43" s="665"/>
      <c r="CX43" s="665"/>
      <c r="CY43" s="666"/>
      <c r="CZ43" s="668">
        <v>0.4</v>
      </c>
      <c r="DA43" s="669"/>
      <c r="DB43" s="669"/>
      <c r="DC43" s="670"/>
      <c r="DD43" s="636">
        <v>22942</v>
      </c>
      <c r="DE43" s="665"/>
      <c r="DF43" s="665"/>
      <c r="DG43" s="665"/>
      <c r="DH43" s="665"/>
      <c r="DI43" s="665"/>
      <c r="DJ43" s="665"/>
      <c r="DK43" s="666"/>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649" t="s">
        <v>361</v>
      </c>
      <c r="C44" s="650"/>
      <c r="D44" s="650"/>
      <c r="E44" s="650"/>
      <c r="F44" s="650"/>
      <c r="G44" s="650"/>
      <c r="H44" s="650"/>
      <c r="I44" s="650"/>
      <c r="J44" s="650"/>
      <c r="K44" s="650"/>
      <c r="L44" s="650"/>
      <c r="M44" s="650"/>
      <c r="N44" s="650"/>
      <c r="O44" s="650"/>
      <c r="P44" s="650"/>
      <c r="Q44" s="651"/>
      <c r="R44" s="652">
        <v>6246187</v>
      </c>
      <c r="S44" s="673"/>
      <c r="T44" s="673"/>
      <c r="U44" s="673"/>
      <c r="V44" s="673"/>
      <c r="W44" s="673"/>
      <c r="X44" s="673"/>
      <c r="Y44" s="674"/>
      <c r="Z44" s="675">
        <v>100</v>
      </c>
      <c r="AA44" s="675"/>
      <c r="AB44" s="675"/>
      <c r="AC44" s="675"/>
      <c r="AD44" s="676">
        <v>3625262</v>
      </c>
      <c r="AE44" s="676"/>
      <c r="AF44" s="676"/>
      <c r="AG44" s="676"/>
      <c r="AH44" s="676"/>
      <c r="AI44" s="676"/>
      <c r="AJ44" s="676"/>
      <c r="AK44" s="676"/>
      <c r="AL44" s="655">
        <v>100</v>
      </c>
      <c r="AM44" s="677"/>
      <c r="AN44" s="677"/>
      <c r="AO44" s="678"/>
      <c r="CD44" s="679" t="s">
        <v>308</v>
      </c>
      <c r="CE44" s="680"/>
      <c r="CF44" s="646" t="s">
        <v>362</v>
      </c>
      <c r="CG44" s="647"/>
      <c r="CH44" s="647"/>
      <c r="CI44" s="647"/>
      <c r="CJ44" s="647"/>
      <c r="CK44" s="647"/>
      <c r="CL44" s="647"/>
      <c r="CM44" s="647"/>
      <c r="CN44" s="647"/>
      <c r="CO44" s="647"/>
      <c r="CP44" s="647"/>
      <c r="CQ44" s="648"/>
      <c r="CR44" s="667">
        <v>522184</v>
      </c>
      <c r="CS44" s="637"/>
      <c r="CT44" s="637"/>
      <c r="CU44" s="637"/>
      <c r="CV44" s="637"/>
      <c r="CW44" s="637"/>
      <c r="CX44" s="637"/>
      <c r="CY44" s="638"/>
      <c r="CZ44" s="668">
        <v>8.9</v>
      </c>
      <c r="DA44" s="671"/>
      <c r="DB44" s="671"/>
      <c r="DC44" s="672"/>
      <c r="DD44" s="636">
        <v>142743</v>
      </c>
      <c r="DE44" s="637"/>
      <c r="DF44" s="637"/>
      <c r="DG44" s="637"/>
      <c r="DH44" s="637"/>
      <c r="DI44" s="637"/>
      <c r="DJ44" s="637"/>
      <c r="DK44" s="638"/>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81"/>
      <c r="CE45" s="682"/>
      <c r="CF45" s="646" t="s">
        <v>363</v>
      </c>
      <c r="CG45" s="647"/>
      <c r="CH45" s="647"/>
      <c r="CI45" s="647"/>
      <c r="CJ45" s="647"/>
      <c r="CK45" s="647"/>
      <c r="CL45" s="647"/>
      <c r="CM45" s="647"/>
      <c r="CN45" s="647"/>
      <c r="CO45" s="647"/>
      <c r="CP45" s="647"/>
      <c r="CQ45" s="648"/>
      <c r="CR45" s="667">
        <v>78245</v>
      </c>
      <c r="CS45" s="665"/>
      <c r="CT45" s="665"/>
      <c r="CU45" s="665"/>
      <c r="CV45" s="665"/>
      <c r="CW45" s="665"/>
      <c r="CX45" s="665"/>
      <c r="CY45" s="666"/>
      <c r="CZ45" s="668">
        <v>1.3</v>
      </c>
      <c r="DA45" s="669"/>
      <c r="DB45" s="669"/>
      <c r="DC45" s="670"/>
      <c r="DD45" s="636">
        <v>35062</v>
      </c>
      <c r="DE45" s="665"/>
      <c r="DF45" s="665"/>
      <c r="DG45" s="665"/>
      <c r="DH45" s="665"/>
      <c r="DI45" s="665"/>
      <c r="DJ45" s="665"/>
      <c r="DK45" s="666"/>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B46" s="211" t="s">
        <v>364</v>
      </c>
      <c r="CD46" s="681"/>
      <c r="CE46" s="682"/>
      <c r="CF46" s="646" t="s">
        <v>365</v>
      </c>
      <c r="CG46" s="647"/>
      <c r="CH46" s="647"/>
      <c r="CI46" s="647"/>
      <c r="CJ46" s="647"/>
      <c r="CK46" s="647"/>
      <c r="CL46" s="647"/>
      <c r="CM46" s="647"/>
      <c r="CN46" s="647"/>
      <c r="CO46" s="647"/>
      <c r="CP46" s="647"/>
      <c r="CQ46" s="648"/>
      <c r="CR46" s="667">
        <v>443939</v>
      </c>
      <c r="CS46" s="637"/>
      <c r="CT46" s="637"/>
      <c r="CU46" s="637"/>
      <c r="CV46" s="637"/>
      <c r="CW46" s="637"/>
      <c r="CX46" s="637"/>
      <c r="CY46" s="638"/>
      <c r="CZ46" s="668">
        <v>7.6</v>
      </c>
      <c r="DA46" s="671"/>
      <c r="DB46" s="671"/>
      <c r="DC46" s="672"/>
      <c r="DD46" s="636">
        <v>107681</v>
      </c>
      <c r="DE46" s="637"/>
      <c r="DF46" s="637"/>
      <c r="DG46" s="637"/>
      <c r="DH46" s="637"/>
      <c r="DI46" s="637"/>
      <c r="DJ46" s="637"/>
      <c r="DK46" s="638"/>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B47" s="645" t="s">
        <v>366</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D47" s="681"/>
      <c r="CE47" s="682"/>
      <c r="CF47" s="646" t="s">
        <v>367</v>
      </c>
      <c r="CG47" s="647"/>
      <c r="CH47" s="647"/>
      <c r="CI47" s="647"/>
      <c r="CJ47" s="647"/>
      <c r="CK47" s="647"/>
      <c r="CL47" s="647"/>
      <c r="CM47" s="647"/>
      <c r="CN47" s="647"/>
      <c r="CO47" s="647"/>
      <c r="CP47" s="647"/>
      <c r="CQ47" s="648"/>
      <c r="CR47" s="667">
        <v>2100</v>
      </c>
      <c r="CS47" s="665"/>
      <c r="CT47" s="665"/>
      <c r="CU47" s="665"/>
      <c r="CV47" s="665"/>
      <c r="CW47" s="665"/>
      <c r="CX47" s="665"/>
      <c r="CY47" s="666"/>
      <c r="CZ47" s="668">
        <v>0</v>
      </c>
      <c r="DA47" s="669"/>
      <c r="DB47" s="669"/>
      <c r="DC47" s="670"/>
      <c r="DD47" s="636">
        <v>368</v>
      </c>
      <c r="DE47" s="665"/>
      <c r="DF47" s="665"/>
      <c r="DG47" s="665"/>
      <c r="DH47" s="665"/>
      <c r="DI47" s="665"/>
      <c r="DJ47" s="665"/>
      <c r="DK47" s="666"/>
      <c r="DL47" s="639"/>
      <c r="DM47" s="640"/>
      <c r="DN47" s="640"/>
      <c r="DO47" s="640"/>
      <c r="DP47" s="640"/>
      <c r="DQ47" s="640"/>
      <c r="DR47" s="640"/>
      <c r="DS47" s="640"/>
      <c r="DT47" s="640"/>
      <c r="DU47" s="640"/>
      <c r="DV47" s="641"/>
      <c r="DW47" s="642"/>
      <c r="DX47" s="643"/>
      <c r="DY47" s="643"/>
      <c r="DZ47" s="643"/>
      <c r="EA47" s="643"/>
      <c r="EB47" s="643"/>
      <c r="EC47" s="644"/>
    </row>
    <row r="48" spans="2:133" ht="11.25" x14ac:dyDescent="0.15">
      <c r="B48" s="645" t="s">
        <v>368</v>
      </c>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5"/>
      <c r="AL48" s="645"/>
      <c r="AM48" s="645"/>
      <c r="AN48" s="645"/>
      <c r="AO48" s="645"/>
      <c r="AP48" s="645"/>
      <c r="AQ48" s="645"/>
      <c r="AR48" s="645"/>
      <c r="AS48" s="645"/>
      <c r="AT48" s="645"/>
      <c r="AU48" s="645"/>
      <c r="AV48" s="645"/>
      <c r="AW48" s="645"/>
      <c r="AX48" s="645"/>
      <c r="AY48" s="645"/>
      <c r="AZ48" s="645"/>
      <c r="BA48" s="645"/>
      <c r="BB48" s="645"/>
      <c r="BC48" s="645"/>
      <c r="BD48" s="645"/>
      <c r="BE48" s="645"/>
      <c r="BF48" s="645"/>
      <c r="BG48" s="645"/>
      <c r="BH48" s="645"/>
      <c r="BI48" s="645"/>
      <c r="BJ48" s="645"/>
      <c r="BK48" s="645"/>
      <c r="BL48" s="645"/>
      <c r="BM48" s="645"/>
      <c r="BN48" s="645"/>
      <c r="BO48" s="645"/>
      <c r="BP48" s="645"/>
      <c r="BQ48" s="645"/>
      <c r="BR48" s="645"/>
      <c r="BS48" s="645"/>
      <c r="BT48" s="645"/>
      <c r="BU48" s="645"/>
      <c r="BV48" s="645"/>
      <c r="BW48" s="645"/>
      <c r="BX48" s="645"/>
      <c r="BY48" s="645"/>
      <c r="BZ48" s="645"/>
      <c r="CA48" s="645"/>
      <c r="CB48" s="645"/>
      <c r="CD48" s="683"/>
      <c r="CE48" s="684"/>
      <c r="CF48" s="646" t="s">
        <v>369</v>
      </c>
      <c r="CG48" s="647"/>
      <c r="CH48" s="647"/>
      <c r="CI48" s="647"/>
      <c r="CJ48" s="647"/>
      <c r="CK48" s="647"/>
      <c r="CL48" s="647"/>
      <c r="CM48" s="647"/>
      <c r="CN48" s="647"/>
      <c r="CO48" s="647"/>
      <c r="CP48" s="647"/>
      <c r="CQ48" s="648"/>
      <c r="CR48" s="667" t="s">
        <v>128</v>
      </c>
      <c r="CS48" s="637"/>
      <c r="CT48" s="637"/>
      <c r="CU48" s="637"/>
      <c r="CV48" s="637"/>
      <c r="CW48" s="637"/>
      <c r="CX48" s="637"/>
      <c r="CY48" s="638"/>
      <c r="CZ48" s="668" t="s">
        <v>128</v>
      </c>
      <c r="DA48" s="671"/>
      <c r="DB48" s="671"/>
      <c r="DC48" s="672"/>
      <c r="DD48" s="636" t="s">
        <v>128</v>
      </c>
      <c r="DE48" s="637"/>
      <c r="DF48" s="637"/>
      <c r="DG48" s="637"/>
      <c r="DH48" s="637"/>
      <c r="DI48" s="637"/>
      <c r="DJ48" s="637"/>
      <c r="DK48" s="638"/>
      <c r="DL48" s="639"/>
      <c r="DM48" s="640"/>
      <c r="DN48" s="640"/>
      <c r="DO48" s="640"/>
      <c r="DP48" s="640"/>
      <c r="DQ48" s="640"/>
      <c r="DR48" s="640"/>
      <c r="DS48" s="640"/>
      <c r="DT48" s="640"/>
      <c r="DU48" s="640"/>
      <c r="DV48" s="641"/>
      <c r="DW48" s="642"/>
      <c r="DX48" s="643"/>
      <c r="DY48" s="643"/>
      <c r="DZ48" s="643"/>
      <c r="EA48" s="643"/>
      <c r="EB48" s="643"/>
      <c r="EC48" s="644"/>
    </row>
    <row r="49" spans="2:133" ht="11.25" customHeight="1" x14ac:dyDescent="0.15">
      <c r="B49" s="359"/>
      <c r="CD49" s="649" t="s">
        <v>370</v>
      </c>
      <c r="CE49" s="650"/>
      <c r="CF49" s="650"/>
      <c r="CG49" s="650"/>
      <c r="CH49" s="650"/>
      <c r="CI49" s="650"/>
      <c r="CJ49" s="650"/>
      <c r="CK49" s="650"/>
      <c r="CL49" s="650"/>
      <c r="CM49" s="650"/>
      <c r="CN49" s="650"/>
      <c r="CO49" s="650"/>
      <c r="CP49" s="650"/>
      <c r="CQ49" s="651"/>
      <c r="CR49" s="652">
        <v>5865440</v>
      </c>
      <c r="CS49" s="653"/>
      <c r="CT49" s="653"/>
      <c r="CU49" s="653"/>
      <c r="CV49" s="653"/>
      <c r="CW49" s="653"/>
      <c r="CX49" s="653"/>
      <c r="CY49" s="654"/>
      <c r="CZ49" s="655">
        <v>100</v>
      </c>
      <c r="DA49" s="656"/>
      <c r="DB49" s="656"/>
      <c r="DC49" s="657"/>
      <c r="DD49" s="658">
        <v>4394894</v>
      </c>
      <c r="DE49" s="653"/>
      <c r="DF49" s="653"/>
      <c r="DG49" s="653"/>
      <c r="DH49" s="653"/>
      <c r="DI49" s="653"/>
      <c r="DJ49" s="653"/>
      <c r="DK49" s="654"/>
      <c r="DL49" s="659"/>
      <c r="DM49" s="660"/>
      <c r="DN49" s="660"/>
      <c r="DO49" s="660"/>
      <c r="DP49" s="660"/>
      <c r="DQ49" s="660"/>
      <c r="DR49" s="660"/>
      <c r="DS49" s="660"/>
      <c r="DT49" s="660"/>
      <c r="DU49" s="660"/>
      <c r="DV49" s="661"/>
      <c r="DW49" s="662"/>
      <c r="DX49" s="663"/>
      <c r="DY49" s="663"/>
      <c r="DZ49" s="663"/>
      <c r="EA49" s="663"/>
      <c r="EB49" s="663"/>
      <c r="EC49" s="664"/>
    </row>
    <row r="50" spans="2:133" ht="11.25" hidden="1" x14ac:dyDescent="0.15">
      <c r="B50" s="359"/>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DD21:DP21"/>
    <mergeCell ref="DD19:DP19"/>
    <mergeCell ref="DQ19:EC19"/>
    <mergeCell ref="DQ18:EC18"/>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D23:CQ23"/>
    <mergeCell ref="CR23:CY23"/>
    <mergeCell ref="CZ23:DC23"/>
    <mergeCell ref="DD23:DK23"/>
    <mergeCell ref="DL23:DV23"/>
    <mergeCell ref="BO22:BR22"/>
    <mergeCell ref="BS22:CB22"/>
    <mergeCell ref="BS25:CB25"/>
    <mergeCell ref="CD21:CQ21"/>
    <mergeCell ref="CR21:CY21"/>
    <mergeCell ref="CZ21:DC21"/>
    <mergeCell ref="DL25:DV25"/>
    <mergeCell ref="BO24:BR24"/>
    <mergeCell ref="BO25:BR25"/>
    <mergeCell ref="DD24:DK24"/>
    <mergeCell ref="DL24:DV24"/>
    <mergeCell ref="BS24:CB24"/>
    <mergeCell ref="CD24:CQ24"/>
    <mergeCell ref="CR24:CY24"/>
    <mergeCell ref="CZ24:DC24"/>
    <mergeCell ref="CD25:CQ25"/>
    <mergeCell ref="CR25:CY25"/>
    <mergeCell ref="CZ25:DC25"/>
    <mergeCell ref="DD25:DK25"/>
    <mergeCell ref="BG23:BN23"/>
    <mergeCell ref="BO23:BR23"/>
    <mergeCell ref="BS23:CB23"/>
    <mergeCell ref="B22:Q22"/>
    <mergeCell ref="R22:Y22"/>
    <mergeCell ref="Z22:AC22"/>
    <mergeCell ref="AD22:AK22"/>
    <mergeCell ref="AL22:AO22"/>
    <mergeCell ref="AP22:BF22"/>
    <mergeCell ref="BG22:BN22"/>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Z26:AC26"/>
    <mergeCell ref="AD26:AK26"/>
    <mergeCell ref="AL26:AO26"/>
    <mergeCell ref="AP26:BF26"/>
    <mergeCell ref="BG27:BN27"/>
    <mergeCell ref="BO27:BR27"/>
    <mergeCell ref="BS27:CB27"/>
    <mergeCell ref="BS26:CB26"/>
    <mergeCell ref="DL27:DV27"/>
    <mergeCell ref="BG26:BN26"/>
    <mergeCell ref="BO26:BR26"/>
    <mergeCell ref="CD27:CQ27"/>
    <mergeCell ref="CR27:CY27"/>
    <mergeCell ref="CZ27:DC27"/>
    <mergeCell ref="DD27:DK27"/>
    <mergeCell ref="CZ26:DC26"/>
    <mergeCell ref="DD26:DK26"/>
    <mergeCell ref="DL26:DV26"/>
    <mergeCell ref="CD26:CQ26"/>
    <mergeCell ref="CR26:CY26"/>
    <mergeCell ref="DW27:EC27"/>
    <mergeCell ref="DW26:EC26"/>
    <mergeCell ref="B27:Q27"/>
    <mergeCell ref="R27:Y27"/>
    <mergeCell ref="Z27:AC27"/>
    <mergeCell ref="AD27:AK27"/>
    <mergeCell ref="AL27:AO27"/>
    <mergeCell ref="AP27:BF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B26:Q26"/>
    <mergeCell ref="R26:Y26"/>
    <mergeCell ref="DW28:EC28"/>
    <mergeCell ref="B29:Q29"/>
    <mergeCell ref="R29:Y29"/>
    <mergeCell ref="Z29:AC29"/>
    <mergeCell ref="AD29:AK29"/>
    <mergeCell ref="AL29:AO29"/>
    <mergeCell ref="AP29:BF29"/>
    <mergeCell ref="BG29:BN29"/>
    <mergeCell ref="DD30:DK30"/>
    <mergeCell ref="DL30:DV30"/>
    <mergeCell ref="DW30:EC30"/>
    <mergeCell ref="DW29:EC29"/>
    <mergeCell ref="DD29:DK29"/>
    <mergeCell ref="DL29:DV29"/>
    <mergeCell ref="B31:Q31"/>
    <mergeCell ref="R31:Y31"/>
    <mergeCell ref="Z31:AC31"/>
    <mergeCell ref="CR29:CY29"/>
    <mergeCell ref="CZ29:DC29"/>
    <mergeCell ref="BR30:CB30"/>
    <mergeCell ref="CF30:CQ30"/>
    <mergeCell ref="CR30:CY30"/>
    <mergeCell ref="CZ30:DC30"/>
    <mergeCell ref="B30:Q30"/>
    <mergeCell ref="R30:Y30"/>
    <mergeCell ref="Z30:AC30"/>
    <mergeCell ref="AD30:AK30"/>
    <mergeCell ref="AL30:AO30"/>
    <mergeCell ref="AP30:BF30"/>
    <mergeCell ref="BG30:BQ30"/>
    <mergeCell ref="BO29:BR29"/>
    <mergeCell ref="BS29:CB29"/>
    <mergeCell ref="AD31:AK31"/>
    <mergeCell ref="AL31:AO31"/>
    <mergeCell ref="AP31:AS33"/>
    <mergeCell ref="AT31:AT33"/>
    <mergeCell ref="BM33:BQ33"/>
    <mergeCell ref="BR33:BW33"/>
    <mergeCell ref="DD31:DK31"/>
    <mergeCell ref="DL31:DV31"/>
    <mergeCell ref="DW31:EC31"/>
    <mergeCell ref="BX31:CB31"/>
    <mergeCell ref="CF31:CQ31"/>
    <mergeCell ref="CR32:CY32"/>
    <mergeCell ref="CZ32:DC32"/>
    <mergeCell ref="DD32:DK32"/>
    <mergeCell ref="DL32:DV32"/>
    <mergeCell ref="DW32:EC32"/>
    <mergeCell ref="CR31:CY31"/>
    <mergeCell ref="AX32:BF32"/>
    <mergeCell ref="BG32:BL32"/>
    <mergeCell ref="BM32:BQ32"/>
    <mergeCell ref="BR32:BW32"/>
    <mergeCell ref="CZ31:DC31"/>
    <mergeCell ref="BX32:CB32"/>
    <mergeCell ref="CF32:CQ32"/>
    <mergeCell ref="CD29:CE32"/>
    <mergeCell ref="CF29:CQ29"/>
    <mergeCell ref="AX31:BF31"/>
    <mergeCell ref="BG31:BL31"/>
    <mergeCell ref="BM31:BQ31"/>
    <mergeCell ref="BR31:BW31"/>
    <mergeCell ref="DW34:EC34"/>
    <mergeCell ref="CR33:CY33"/>
    <mergeCell ref="CZ33:DC33"/>
    <mergeCell ref="DD33:DK33"/>
    <mergeCell ref="DL33:DV33"/>
    <mergeCell ref="DW33:EC33"/>
    <mergeCell ref="AQ35:BF35"/>
    <mergeCell ref="CD34:CQ34"/>
    <mergeCell ref="CR34:CY34"/>
    <mergeCell ref="BG35:CB35"/>
    <mergeCell ref="CZ34:DC34"/>
    <mergeCell ref="DD34:DK34"/>
    <mergeCell ref="DL34:DV34"/>
    <mergeCell ref="BX33:CB33"/>
    <mergeCell ref="CD33:CQ33"/>
    <mergeCell ref="AX33:BF33"/>
    <mergeCell ref="BG33:BL33"/>
    <mergeCell ref="B32:Q32"/>
    <mergeCell ref="R32:Y32"/>
    <mergeCell ref="Z32:AC32"/>
    <mergeCell ref="AD32:AK32"/>
    <mergeCell ref="AL32:AO32"/>
    <mergeCell ref="B34:Q34"/>
    <mergeCell ref="Z33:AC33"/>
    <mergeCell ref="AD33:AK33"/>
    <mergeCell ref="AL33:AO33"/>
    <mergeCell ref="B33:Q33"/>
    <mergeCell ref="R33:Y33"/>
    <mergeCell ref="R34:Y34"/>
    <mergeCell ref="Z34:AC34"/>
    <mergeCell ref="AD34:AK34"/>
    <mergeCell ref="AL34:AO34"/>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DD36:DK36"/>
    <mergeCell ref="B35:Q35"/>
    <mergeCell ref="R35:Y35"/>
    <mergeCell ref="DD37:DK37"/>
    <mergeCell ref="DL37:DV37"/>
    <mergeCell ref="B36:Q36"/>
    <mergeCell ref="R36:Y36"/>
    <mergeCell ref="Z36:AC36"/>
    <mergeCell ref="AD36:AK36"/>
    <mergeCell ref="AL36:AO36"/>
    <mergeCell ref="AQ36:AY36"/>
    <mergeCell ref="CD37:CQ37"/>
    <mergeCell ref="CR37:CY37"/>
    <mergeCell ref="CZ37:DC37"/>
    <mergeCell ref="B37:Q37"/>
    <mergeCell ref="R37:Y37"/>
    <mergeCell ref="Z37:AC37"/>
    <mergeCell ref="AD37:AK37"/>
    <mergeCell ref="AL37:AO37"/>
    <mergeCell ref="AQ37:AY37"/>
    <mergeCell ref="Z35:AC35"/>
    <mergeCell ref="AD35:AK35"/>
    <mergeCell ref="AL35:AO35"/>
    <mergeCell ref="DL36:DV36"/>
    <mergeCell ref="B39:Q39"/>
    <mergeCell ref="R39:Y39"/>
    <mergeCell ref="Z39:AC39"/>
    <mergeCell ref="AD39:AK39"/>
    <mergeCell ref="AL39:AO39"/>
    <mergeCell ref="AQ39:AY39"/>
    <mergeCell ref="DW37:EC37"/>
    <mergeCell ref="B38:Q38"/>
    <mergeCell ref="R38:Y38"/>
    <mergeCell ref="Z38:AC38"/>
    <mergeCell ref="AD38:AK38"/>
    <mergeCell ref="CD38:CQ38"/>
    <mergeCell ref="CR38:CY38"/>
    <mergeCell ref="CZ38:DC38"/>
    <mergeCell ref="DD38:DK38"/>
    <mergeCell ref="AL38:AO38"/>
    <mergeCell ref="AQ38:AY38"/>
    <mergeCell ref="AZ38:BF38"/>
    <mergeCell ref="AZ37:BF37"/>
    <mergeCell ref="BG37:BU37"/>
    <mergeCell ref="BV37:CB37"/>
    <mergeCell ref="DL39:DV39"/>
    <mergeCell ref="DL38:DV38"/>
    <mergeCell ref="DW38:EC38"/>
    <mergeCell ref="BG39:BU39"/>
    <mergeCell ref="BG38:BU38"/>
    <mergeCell ref="BV38:CB38"/>
    <mergeCell ref="CD41:CQ41"/>
    <mergeCell ref="CR41:CY41"/>
    <mergeCell ref="CZ41:DC41"/>
    <mergeCell ref="DD41:DK41"/>
    <mergeCell ref="DL41:DV41"/>
    <mergeCell ref="AZ41:BF41"/>
    <mergeCell ref="BM41:BU41"/>
    <mergeCell ref="BV41:CB41"/>
    <mergeCell ref="DW40:EC40"/>
    <mergeCell ref="DW39:EC39"/>
    <mergeCell ref="BV39:CB39"/>
    <mergeCell ref="CD39:CQ39"/>
    <mergeCell ref="CR39:CY39"/>
    <mergeCell ref="CZ39:DC39"/>
    <mergeCell ref="DD39:DK39"/>
    <mergeCell ref="B40:Q40"/>
    <mergeCell ref="R40:Y40"/>
    <mergeCell ref="Z40:AC40"/>
    <mergeCell ref="AD40:AK40"/>
    <mergeCell ref="AL40:AO40"/>
    <mergeCell ref="AQ40:AY40"/>
    <mergeCell ref="CZ40:DC40"/>
    <mergeCell ref="DD40:DK40"/>
    <mergeCell ref="DL40:DV40"/>
    <mergeCell ref="BV40:CB40"/>
    <mergeCell ref="CD40:CQ40"/>
    <mergeCell ref="CR40:CY40"/>
    <mergeCell ref="AZ40:BF40"/>
    <mergeCell ref="BG40:BK42"/>
    <mergeCell ref="BM40:BU40"/>
    <mergeCell ref="B42:Q42"/>
    <mergeCell ref="AZ39:BF39"/>
    <mergeCell ref="B41:Q41"/>
    <mergeCell ref="R41:Y41"/>
    <mergeCell ref="Z41:AC41"/>
    <mergeCell ref="AD41:AK41"/>
    <mergeCell ref="AL41:AO41"/>
    <mergeCell ref="AQ41:AY41"/>
    <mergeCell ref="AZ42:BF42"/>
    <mergeCell ref="CZ42:DC42"/>
    <mergeCell ref="DW41:EC41"/>
    <mergeCell ref="DD42:DK42"/>
    <mergeCell ref="DL42:DV42"/>
    <mergeCell ref="DW42:EC42"/>
    <mergeCell ref="R42:Y42"/>
    <mergeCell ref="B43:Q43"/>
    <mergeCell ref="R43:Y43"/>
    <mergeCell ref="Z43:AC43"/>
    <mergeCell ref="AD43:AK43"/>
    <mergeCell ref="AL43:AO43"/>
    <mergeCell ref="CD43:CQ43"/>
    <mergeCell ref="CR43:CY43"/>
    <mergeCell ref="CZ43:DC43"/>
    <mergeCell ref="DD43:DK43"/>
    <mergeCell ref="DL43:DV43"/>
    <mergeCell ref="DW43:EC43"/>
    <mergeCell ref="Z42:AC42"/>
    <mergeCell ref="AD42:AK42"/>
    <mergeCell ref="AL42:AO42"/>
    <mergeCell ref="AQ42:AY42"/>
    <mergeCell ref="BM42:BU42"/>
    <mergeCell ref="BV42:CB42"/>
    <mergeCell ref="CD42:CQ42"/>
    <mergeCell ref="CR42:C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3" t="s">
        <v>371</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372</v>
      </c>
      <c r="DK2" s="1125"/>
      <c r="DL2" s="1125"/>
      <c r="DM2" s="1125"/>
      <c r="DN2" s="1125"/>
      <c r="DO2" s="1126"/>
      <c r="DP2" s="219"/>
      <c r="DQ2" s="1124" t="s">
        <v>373</v>
      </c>
      <c r="DR2" s="1125"/>
      <c r="DS2" s="1125"/>
      <c r="DT2" s="1125"/>
      <c r="DU2" s="1125"/>
      <c r="DV2" s="1125"/>
      <c r="DW2" s="1125"/>
      <c r="DX2" s="1125"/>
      <c r="DY2" s="1125"/>
      <c r="DZ2" s="112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2" t="s">
        <v>374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375</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8" t="s">
        <v>376</v>
      </c>
      <c r="B5" s="1029"/>
      <c r="C5" s="1029"/>
      <c r="D5" s="1029"/>
      <c r="E5" s="1029"/>
      <c r="F5" s="1029"/>
      <c r="G5" s="1029"/>
      <c r="H5" s="1029"/>
      <c r="I5" s="1029"/>
      <c r="J5" s="1029"/>
      <c r="K5" s="1029"/>
      <c r="L5" s="1029"/>
      <c r="M5" s="1029"/>
      <c r="N5" s="1029"/>
      <c r="O5" s="1029"/>
      <c r="P5" s="1030"/>
      <c r="Q5" s="1034" t="s">
        <v>377</v>
      </c>
      <c r="R5" s="1035"/>
      <c r="S5" s="1035"/>
      <c r="T5" s="1035"/>
      <c r="U5" s="1036"/>
      <c r="V5" s="1034" t="s">
        <v>378</v>
      </c>
      <c r="W5" s="1035"/>
      <c r="X5" s="1035"/>
      <c r="Y5" s="1035"/>
      <c r="Z5" s="1036"/>
      <c r="AA5" s="1034" t="s">
        <v>379</v>
      </c>
      <c r="AB5" s="1035"/>
      <c r="AC5" s="1035"/>
      <c r="AD5" s="1035"/>
      <c r="AE5" s="1035"/>
      <c r="AF5" s="1127" t="s">
        <v>380</v>
      </c>
      <c r="AG5" s="1035"/>
      <c r="AH5" s="1035"/>
      <c r="AI5" s="1035"/>
      <c r="AJ5" s="1048"/>
      <c r="AK5" s="1035" t="s">
        <v>381</v>
      </c>
      <c r="AL5" s="1035"/>
      <c r="AM5" s="1035"/>
      <c r="AN5" s="1035"/>
      <c r="AO5" s="1036"/>
      <c r="AP5" s="1034" t="s">
        <v>382</v>
      </c>
      <c r="AQ5" s="1035"/>
      <c r="AR5" s="1035"/>
      <c r="AS5" s="1035"/>
      <c r="AT5" s="1036"/>
      <c r="AU5" s="1034" t="s">
        <v>383</v>
      </c>
      <c r="AV5" s="1035"/>
      <c r="AW5" s="1035"/>
      <c r="AX5" s="1035"/>
      <c r="AY5" s="1048"/>
      <c r="AZ5" s="223"/>
      <c r="BA5" s="223"/>
      <c r="BB5" s="223"/>
      <c r="BC5" s="223"/>
      <c r="BD5" s="223"/>
      <c r="BE5" s="224"/>
      <c r="BF5" s="224"/>
      <c r="BG5" s="224"/>
      <c r="BH5" s="224"/>
      <c r="BI5" s="224"/>
      <c r="BJ5" s="224"/>
      <c r="BK5" s="224"/>
      <c r="BL5" s="224"/>
      <c r="BM5" s="224"/>
      <c r="BN5" s="224"/>
      <c r="BO5" s="224"/>
      <c r="BP5" s="224"/>
      <c r="BQ5" s="1028" t="s">
        <v>384</v>
      </c>
      <c r="BR5" s="1029"/>
      <c r="BS5" s="1029"/>
      <c r="BT5" s="1029"/>
      <c r="BU5" s="1029"/>
      <c r="BV5" s="1029"/>
      <c r="BW5" s="1029"/>
      <c r="BX5" s="1029"/>
      <c r="BY5" s="1029"/>
      <c r="BZ5" s="1029"/>
      <c r="CA5" s="1029"/>
      <c r="CB5" s="1029"/>
      <c r="CC5" s="1029"/>
      <c r="CD5" s="1029"/>
      <c r="CE5" s="1029"/>
      <c r="CF5" s="1029"/>
      <c r="CG5" s="1030"/>
      <c r="CH5" s="1034" t="s">
        <v>385</v>
      </c>
      <c r="CI5" s="1035"/>
      <c r="CJ5" s="1035"/>
      <c r="CK5" s="1035"/>
      <c r="CL5" s="1036"/>
      <c r="CM5" s="1034" t="s">
        <v>386</v>
      </c>
      <c r="CN5" s="1035"/>
      <c r="CO5" s="1035"/>
      <c r="CP5" s="1035"/>
      <c r="CQ5" s="1036"/>
      <c r="CR5" s="1034" t="s">
        <v>387</v>
      </c>
      <c r="CS5" s="1035"/>
      <c r="CT5" s="1035"/>
      <c r="CU5" s="1035"/>
      <c r="CV5" s="1036"/>
      <c r="CW5" s="1034" t="s">
        <v>388</v>
      </c>
      <c r="CX5" s="1035"/>
      <c r="CY5" s="1035"/>
      <c r="CZ5" s="1035"/>
      <c r="DA5" s="1036"/>
      <c r="DB5" s="1034" t="s">
        <v>389</v>
      </c>
      <c r="DC5" s="1035"/>
      <c r="DD5" s="1035"/>
      <c r="DE5" s="1035"/>
      <c r="DF5" s="1036"/>
      <c r="DG5" s="1117" t="s">
        <v>390</v>
      </c>
      <c r="DH5" s="1118"/>
      <c r="DI5" s="1118"/>
      <c r="DJ5" s="1118"/>
      <c r="DK5" s="1119"/>
      <c r="DL5" s="1117" t="s">
        <v>391</v>
      </c>
      <c r="DM5" s="1118"/>
      <c r="DN5" s="1118"/>
      <c r="DO5" s="1118"/>
      <c r="DP5" s="1119"/>
      <c r="DQ5" s="1034" t="s">
        <v>392</v>
      </c>
      <c r="DR5" s="1035"/>
      <c r="DS5" s="1035"/>
      <c r="DT5" s="1035"/>
      <c r="DU5" s="1036"/>
      <c r="DV5" s="1034" t="s">
        <v>383</v>
      </c>
      <c r="DW5" s="1035"/>
      <c r="DX5" s="1035"/>
      <c r="DY5" s="1035"/>
      <c r="DZ5" s="1048"/>
      <c r="EA5" s="225"/>
    </row>
    <row r="6" spans="1:131" s="226"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15">
      <c r="A7" s="227">
        <v>1</v>
      </c>
      <c r="B7" s="1080" t="s">
        <v>393</v>
      </c>
      <c r="C7" s="1081"/>
      <c r="D7" s="1081"/>
      <c r="E7" s="1081"/>
      <c r="F7" s="1081"/>
      <c r="G7" s="1081"/>
      <c r="H7" s="1081"/>
      <c r="I7" s="1081"/>
      <c r="J7" s="1081"/>
      <c r="K7" s="1081"/>
      <c r="L7" s="1081"/>
      <c r="M7" s="1081"/>
      <c r="N7" s="1081"/>
      <c r="O7" s="1081"/>
      <c r="P7" s="1082"/>
      <c r="Q7" s="1135">
        <v>6255</v>
      </c>
      <c r="R7" s="1136"/>
      <c r="S7" s="1136"/>
      <c r="T7" s="1136"/>
      <c r="U7" s="1136"/>
      <c r="V7" s="1136">
        <v>5874</v>
      </c>
      <c r="W7" s="1136"/>
      <c r="X7" s="1136"/>
      <c r="Y7" s="1136"/>
      <c r="Z7" s="1136"/>
      <c r="AA7" s="1136">
        <v>381</v>
      </c>
      <c r="AB7" s="1136"/>
      <c r="AC7" s="1136"/>
      <c r="AD7" s="1136"/>
      <c r="AE7" s="1137"/>
      <c r="AF7" s="1138">
        <v>313</v>
      </c>
      <c r="AG7" s="1139"/>
      <c r="AH7" s="1139"/>
      <c r="AI7" s="1139"/>
      <c r="AJ7" s="1140"/>
      <c r="AK7" s="1141">
        <v>275</v>
      </c>
      <c r="AL7" s="1142"/>
      <c r="AM7" s="1142"/>
      <c r="AN7" s="1142"/>
      <c r="AO7" s="1142"/>
      <c r="AP7" s="1142">
        <v>6972</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t="s">
        <v>597</v>
      </c>
      <c r="BT7" s="1133"/>
      <c r="BU7" s="1133"/>
      <c r="BV7" s="1133"/>
      <c r="BW7" s="1133"/>
      <c r="BX7" s="1133"/>
      <c r="BY7" s="1133"/>
      <c r="BZ7" s="1133"/>
      <c r="CA7" s="1133"/>
      <c r="CB7" s="1133"/>
      <c r="CC7" s="1133"/>
      <c r="CD7" s="1133"/>
      <c r="CE7" s="1133"/>
      <c r="CF7" s="1133"/>
      <c r="CG7" s="1145"/>
      <c r="CH7" s="1129">
        <v>-3</v>
      </c>
      <c r="CI7" s="1130"/>
      <c r="CJ7" s="1130"/>
      <c r="CK7" s="1130"/>
      <c r="CL7" s="1131"/>
      <c r="CM7" s="1129">
        <f>89</f>
        <v>89</v>
      </c>
      <c r="CN7" s="1130"/>
      <c r="CO7" s="1130"/>
      <c r="CP7" s="1130"/>
      <c r="CQ7" s="1131"/>
      <c r="CR7" s="1129">
        <v>10</v>
      </c>
      <c r="CS7" s="1130"/>
      <c r="CT7" s="1130"/>
      <c r="CU7" s="1130"/>
      <c r="CV7" s="1131"/>
      <c r="CW7" s="1129">
        <v>8</v>
      </c>
      <c r="CX7" s="1130"/>
      <c r="CY7" s="1130"/>
      <c r="CZ7" s="1130"/>
      <c r="DA7" s="1131"/>
      <c r="DB7" s="1129" t="s">
        <v>596</v>
      </c>
      <c r="DC7" s="1130"/>
      <c r="DD7" s="1130"/>
      <c r="DE7" s="1130"/>
      <c r="DF7" s="1131"/>
      <c r="DG7" s="1129" t="s">
        <v>596</v>
      </c>
      <c r="DH7" s="1130"/>
      <c r="DI7" s="1130"/>
      <c r="DJ7" s="1130"/>
      <c r="DK7" s="1131"/>
      <c r="DL7" s="1129" t="s">
        <v>596</v>
      </c>
      <c r="DM7" s="1130"/>
      <c r="DN7" s="1130"/>
      <c r="DO7" s="1130"/>
      <c r="DP7" s="1131"/>
      <c r="DQ7" s="1129" t="s">
        <v>596</v>
      </c>
      <c r="DR7" s="1130"/>
      <c r="DS7" s="1130"/>
      <c r="DT7" s="1130"/>
      <c r="DU7" s="1131"/>
      <c r="DV7" s="1132"/>
      <c r="DW7" s="1133"/>
      <c r="DX7" s="1133"/>
      <c r="DY7" s="1133"/>
      <c r="DZ7" s="1134"/>
      <c r="EA7" s="225"/>
    </row>
    <row r="8" spans="1:131" s="226" customFormat="1" ht="26.25" customHeight="1" x14ac:dyDescent="0.15">
      <c r="A8" s="229">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25"/>
    </row>
    <row r="9" spans="1:131" s="226" customFormat="1" ht="26.25" customHeight="1" x14ac:dyDescent="0.15">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15">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15">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15">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15">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15">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15">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15">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15">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15">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15">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15">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15">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394</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
      <c r="A23" s="231" t="s">
        <v>395</v>
      </c>
      <c r="B23" s="970" t="s">
        <v>396</v>
      </c>
      <c r="C23" s="971"/>
      <c r="D23" s="971"/>
      <c r="E23" s="971"/>
      <c r="F23" s="971"/>
      <c r="G23" s="971"/>
      <c r="H23" s="971"/>
      <c r="I23" s="971"/>
      <c r="J23" s="971"/>
      <c r="K23" s="971"/>
      <c r="L23" s="971"/>
      <c r="M23" s="971"/>
      <c r="N23" s="971"/>
      <c r="O23" s="971"/>
      <c r="P23" s="981"/>
      <c r="Q23" s="1100">
        <f>SUM(Q7:U22)</f>
        <v>6255</v>
      </c>
      <c r="R23" s="1094"/>
      <c r="S23" s="1094"/>
      <c r="T23" s="1094"/>
      <c r="U23" s="1094"/>
      <c r="V23" s="1094">
        <f>SUM(V7:Z22)</f>
        <v>5874</v>
      </c>
      <c r="W23" s="1094"/>
      <c r="X23" s="1094"/>
      <c r="Y23" s="1094"/>
      <c r="Z23" s="1094"/>
      <c r="AA23" s="1094">
        <f>SUM(AA7:AE22)</f>
        <v>381</v>
      </c>
      <c r="AB23" s="1094"/>
      <c r="AC23" s="1094"/>
      <c r="AD23" s="1094"/>
      <c r="AE23" s="1101"/>
      <c r="AF23" s="1102">
        <v>313</v>
      </c>
      <c r="AG23" s="1094"/>
      <c r="AH23" s="1094"/>
      <c r="AI23" s="1094"/>
      <c r="AJ23" s="1103"/>
      <c r="AK23" s="1104"/>
      <c r="AL23" s="1105"/>
      <c r="AM23" s="1105"/>
      <c r="AN23" s="1105"/>
      <c r="AO23" s="1105"/>
      <c r="AP23" s="1094">
        <f>SUM(AP7:AT22)</f>
        <v>6972</v>
      </c>
      <c r="AQ23" s="1094"/>
      <c r="AR23" s="1094"/>
      <c r="AS23" s="1094"/>
      <c r="AT23" s="1094"/>
      <c r="AU23" s="1095"/>
      <c r="AV23" s="1095"/>
      <c r="AW23" s="1095"/>
      <c r="AX23" s="1095"/>
      <c r="AY23" s="1096"/>
      <c r="AZ23" s="1097" t="s">
        <v>397</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15">
      <c r="A24" s="1093" t="s">
        <v>398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
      <c r="A25" s="1092" t="s">
        <v>399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15">
      <c r="A26" s="1028" t="s">
        <v>376</v>
      </c>
      <c r="B26" s="1029"/>
      <c r="C26" s="1029"/>
      <c r="D26" s="1029"/>
      <c r="E26" s="1029"/>
      <c r="F26" s="1029"/>
      <c r="G26" s="1029"/>
      <c r="H26" s="1029"/>
      <c r="I26" s="1029"/>
      <c r="J26" s="1029"/>
      <c r="K26" s="1029"/>
      <c r="L26" s="1029"/>
      <c r="M26" s="1029"/>
      <c r="N26" s="1029"/>
      <c r="O26" s="1029"/>
      <c r="P26" s="1030"/>
      <c r="Q26" s="1034" t="s">
        <v>400</v>
      </c>
      <c r="R26" s="1035"/>
      <c r="S26" s="1035"/>
      <c r="T26" s="1035"/>
      <c r="U26" s="1036"/>
      <c r="V26" s="1034" t="s">
        <v>401</v>
      </c>
      <c r="W26" s="1035"/>
      <c r="X26" s="1035"/>
      <c r="Y26" s="1035"/>
      <c r="Z26" s="1036"/>
      <c r="AA26" s="1034" t="s">
        <v>402</v>
      </c>
      <c r="AB26" s="1035"/>
      <c r="AC26" s="1035"/>
      <c r="AD26" s="1035"/>
      <c r="AE26" s="1035"/>
      <c r="AF26" s="1088" t="s">
        <v>403</v>
      </c>
      <c r="AG26" s="1041"/>
      <c r="AH26" s="1041"/>
      <c r="AI26" s="1041"/>
      <c r="AJ26" s="1089"/>
      <c r="AK26" s="1035" t="s">
        <v>404</v>
      </c>
      <c r="AL26" s="1035"/>
      <c r="AM26" s="1035"/>
      <c r="AN26" s="1035"/>
      <c r="AO26" s="1036"/>
      <c r="AP26" s="1034" t="s">
        <v>405</v>
      </c>
      <c r="AQ26" s="1035"/>
      <c r="AR26" s="1035"/>
      <c r="AS26" s="1035"/>
      <c r="AT26" s="1036"/>
      <c r="AU26" s="1034" t="s">
        <v>406</v>
      </c>
      <c r="AV26" s="1035"/>
      <c r="AW26" s="1035"/>
      <c r="AX26" s="1035"/>
      <c r="AY26" s="1036"/>
      <c r="AZ26" s="1034" t="s">
        <v>407</v>
      </c>
      <c r="BA26" s="1035"/>
      <c r="BB26" s="1035"/>
      <c r="BC26" s="1035"/>
      <c r="BD26" s="1036"/>
      <c r="BE26" s="1034" t="s">
        <v>383</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15">
      <c r="A28" s="233">
        <v>1</v>
      </c>
      <c r="B28" s="1080" t="s">
        <v>408</v>
      </c>
      <c r="C28" s="1081"/>
      <c r="D28" s="1081"/>
      <c r="E28" s="1081"/>
      <c r="F28" s="1081"/>
      <c r="G28" s="1081"/>
      <c r="H28" s="1081"/>
      <c r="I28" s="1081"/>
      <c r="J28" s="1081"/>
      <c r="K28" s="1081"/>
      <c r="L28" s="1081"/>
      <c r="M28" s="1081"/>
      <c r="N28" s="1081"/>
      <c r="O28" s="1081"/>
      <c r="P28" s="1082"/>
      <c r="Q28" s="1083">
        <v>1730</v>
      </c>
      <c r="R28" s="1084"/>
      <c r="S28" s="1084"/>
      <c r="T28" s="1084"/>
      <c r="U28" s="1084"/>
      <c r="V28" s="1084">
        <v>1583</v>
      </c>
      <c r="W28" s="1084"/>
      <c r="X28" s="1084"/>
      <c r="Y28" s="1084"/>
      <c r="Z28" s="1084"/>
      <c r="AA28" s="1084">
        <v>148</v>
      </c>
      <c r="AB28" s="1084"/>
      <c r="AC28" s="1084"/>
      <c r="AD28" s="1084"/>
      <c r="AE28" s="1085"/>
      <c r="AF28" s="1086">
        <v>148</v>
      </c>
      <c r="AG28" s="1084"/>
      <c r="AH28" s="1084"/>
      <c r="AI28" s="1084"/>
      <c r="AJ28" s="1087"/>
      <c r="AK28" s="1075">
        <v>142</v>
      </c>
      <c r="AL28" s="1076"/>
      <c r="AM28" s="1076"/>
      <c r="AN28" s="1076"/>
      <c r="AO28" s="1076"/>
      <c r="AP28" s="1076">
        <v>0</v>
      </c>
      <c r="AQ28" s="1076"/>
      <c r="AR28" s="1076"/>
      <c r="AS28" s="1076"/>
      <c r="AT28" s="1076"/>
      <c r="AU28" s="1076">
        <v>0</v>
      </c>
      <c r="AV28" s="1076"/>
      <c r="AW28" s="1076"/>
      <c r="AX28" s="1076"/>
      <c r="AY28" s="1076"/>
      <c r="AZ28" s="1077"/>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15">
      <c r="A29" s="233">
        <v>2</v>
      </c>
      <c r="B29" s="1063" t="s">
        <v>409</v>
      </c>
      <c r="C29" s="1064"/>
      <c r="D29" s="1064"/>
      <c r="E29" s="1064"/>
      <c r="F29" s="1064"/>
      <c r="G29" s="1064"/>
      <c r="H29" s="1064"/>
      <c r="I29" s="1064"/>
      <c r="J29" s="1064"/>
      <c r="K29" s="1064"/>
      <c r="L29" s="1064"/>
      <c r="M29" s="1064"/>
      <c r="N29" s="1064"/>
      <c r="O29" s="1064"/>
      <c r="P29" s="1065"/>
      <c r="Q29" s="1071">
        <v>189</v>
      </c>
      <c r="R29" s="1072"/>
      <c r="S29" s="1072"/>
      <c r="T29" s="1072"/>
      <c r="U29" s="1072"/>
      <c r="V29" s="1072">
        <v>183</v>
      </c>
      <c r="W29" s="1072"/>
      <c r="X29" s="1072"/>
      <c r="Y29" s="1072"/>
      <c r="Z29" s="1072"/>
      <c r="AA29" s="1072">
        <v>5</v>
      </c>
      <c r="AB29" s="1072"/>
      <c r="AC29" s="1072"/>
      <c r="AD29" s="1072"/>
      <c r="AE29" s="1073"/>
      <c r="AF29" s="1068">
        <v>5</v>
      </c>
      <c r="AG29" s="1069"/>
      <c r="AH29" s="1069"/>
      <c r="AI29" s="1069"/>
      <c r="AJ29" s="1070"/>
      <c r="AK29" s="1013">
        <v>49</v>
      </c>
      <c r="AL29" s="1004"/>
      <c r="AM29" s="1004"/>
      <c r="AN29" s="1004"/>
      <c r="AO29" s="1004"/>
      <c r="AP29" s="1004">
        <v>0</v>
      </c>
      <c r="AQ29" s="1004"/>
      <c r="AR29" s="1004"/>
      <c r="AS29" s="1004"/>
      <c r="AT29" s="1004"/>
      <c r="AU29" s="1004">
        <v>0</v>
      </c>
      <c r="AV29" s="1004"/>
      <c r="AW29" s="1004"/>
      <c r="AX29" s="1004"/>
      <c r="AY29" s="1004"/>
      <c r="AZ29" s="1074"/>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15">
      <c r="A30" s="233">
        <v>3</v>
      </c>
      <c r="B30" s="1063" t="s">
        <v>410</v>
      </c>
      <c r="C30" s="1064"/>
      <c r="D30" s="1064"/>
      <c r="E30" s="1064"/>
      <c r="F30" s="1064"/>
      <c r="G30" s="1064"/>
      <c r="H30" s="1064"/>
      <c r="I30" s="1064"/>
      <c r="J30" s="1064"/>
      <c r="K30" s="1064"/>
      <c r="L30" s="1064"/>
      <c r="M30" s="1064"/>
      <c r="N30" s="1064"/>
      <c r="O30" s="1064"/>
      <c r="P30" s="1065"/>
      <c r="Q30" s="1071">
        <v>1257</v>
      </c>
      <c r="R30" s="1072"/>
      <c r="S30" s="1072"/>
      <c r="T30" s="1072"/>
      <c r="U30" s="1072"/>
      <c r="V30" s="1072">
        <v>1245</v>
      </c>
      <c r="W30" s="1072"/>
      <c r="X30" s="1072"/>
      <c r="Y30" s="1072"/>
      <c r="Z30" s="1072"/>
      <c r="AA30" s="1072">
        <v>12</v>
      </c>
      <c r="AB30" s="1072"/>
      <c r="AC30" s="1072"/>
      <c r="AD30" s="1072"/>
      <c r="AE30" s="1073"/>
      <c r="AF30" s="1068">
        <v>12</v>
      </c>
      <c r="AG30" s="1069"/>
      <c r="AH30" s="1069"/>
      <c r="AI30" s="1069"/>
      <c r="AJ30" s="1070"/>
      <c r="AK30" s="1013">
        <v>187</v>
      </c>
      <c r="AL30" s="1004"/>
      <c r="AM30" s="1004"/>
      <c r="AN30" s="1004"/>
      <c r="AO30" s="1004"/>
      <c r="AP30" s="1004">
        <v>0</v>
      </c>
      <c r="AQ30" s="1004"/>
      <c r="AR30" s="1004"/>
      <c r="AS30" s="1004"/>
      <c r="AT30" s="1004"/>
      <c r="AU30" s="1004">
        <v>0</v>
      </c>
      <c r="AV30" s="1004"/>
      <c r="AW30" s="1004"/>
      <c r="AX30" s="1004"/>
      <c r="AY30" s="1004"/>
      <c r="AZ30" s="1074"/>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15">
      <c r="A31" s="233">
        <v>4</v>
      </c>
      <c r="B31" s="1063" t="s">
        <v>411</v>
      </c>
      <c r="C31" s="1064"/>
      <c r="D31" s="1064"/>
      <c r="E31" s="1064"/>
      <c r="F31" s="1064"/>
      <c r="G31" s="1064"/>
      <c r="H31" s="1064"/>
      <c r="I31" s="1064"/>
      <c r="J31" s="1064"/>
      <c r="K31" s="1064"/>
      <c r="L31" s="1064"/>
      <c r="M31" s="1064"/>
      <c r="N31" s="1064"/>
      <c r="O31" s="1064"/>
      <c r="P31" s="1065"/>
      <c r="Q31" s="1071">
        <v>98</v>
      </c>
      <c r="R31" s="1072"/>
      <c r="S31" s="1072"/>
      <c r="T31" s="1072"/>
      <c r="U31" s="1072"/>
      <c r="V31" s="1072">
        <v>87</v>
      </c>
      <c r="W31" s="1072"/>
      <c r="X31" s="1072"/>
      <c r="Y31" s="1072"/>
      <c r="Z31" s="1072"/>
      <c r="AA31" s="1072">
        <v>11</v>
      </c>
      <c r="AB31" s="1072"/>
      <c r="AC31" s="1072"/>
      <c r="AD31" s="1072"/>
      <c r="AE31" s="1073"/>
      <c r="AF31" s="1068">
        <v>11</v>
      </c>
      <c r="AG31" s="1069"/>
      <c r="AH31" s="1069"/>
      <c r="AI31" s="1069"/>
      <c r="AJ31" s="1070"/>
      <c r="AK31" s="1013">
        <v>0</v>
      </c>
      <c r="AL31" s="1004"/>
      <c r="AM31" s="1004"/>
      <c r="AN31" s="1004"/>
      <c r="AO31" s="1004"/>
      <c r="AP31" s="1004">
        <v>0</v>
      </c>
      <c r="AQ31" s="1004"/>
      <c r="AR31" s="1004"/>
      <c r="AS31" s="1004"/>
      <c r="AT31" s="1004"/>
      <c r="AU31" s="1004">
        <v>0</v>
      </c>
      <c r="AV31" s="1004"/>
      <c r="AW31" s="1004"/>
      <c r="AX31" s="1004"/>
      <c r="AY31" s="1004"/>
      <c r="AZ31" s="1074"/>
      <c r="BA31" s="1074"/>
      <c r="BB31" s="1074"/>
      <c r="BC31" s="1074"/>
      <c r="BD31" s="1074"/>
      <c r="BE31" s="1005"/>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15">
      <c r="A32" s="233">
        <v>5</v>
      </c>
      <c r="B32" s="1063" t="s">
        <v>412</v>
      </c>
      <c r="C32" s="1064"/>
      <c r="D32" s="1064"/>
      <c r="E32" s="1064"/>
      <c r="F32" s="1064"/>
      <c r="G32" s="1064"/>
      <c r="H32" s="1064"/>
      <c r="I32" s="1064"/>
      <c r="J32" s="1064"/>
      <c r="K32" s="1064"/>
      <c r="L32" s="1064"/>
      <c r="M32" s="1064"/>
      <c r="N32" s="1064"/>
      <c r="O32" s="1064"/>
      <c r="P32" s="1065"/>
      <c r="Q32" s="1071">
        <v>444</v>
      </c>
      <c r="R32" s="1072"/>
      <c r="S32" s="1072"/>
      <c r="T32" s="1072"/>
      <c r="U32" s="1072"/>
      <c r="V32" s="1072">
        <v>449</v>
      </c>
      <c r="W32" s="1072"/>
      <c r="X32" s="1072"/>
      <c r="Y32" s="1072"/>
      <c r="Z32" s="1072"/>
      <c r="AA32" s="1072">
        <f>Q32-V32</f>
        <v>-5</v>
      </c>
      <c r="AB32" s="1072"/>
      <c r="AC32" s="1072"/>
      <c r="AD32" s="1072"/>
      <c r="AE32" s="1073"/>
      <c r="AF32" s="1068">
        <v>944</v>
      </c>
      <c r="AG32" s="1069"/>
      <c r="AH32" s="1069"/>
      <c r="AI32" s="1069"/>
      <c r="AJ32" s="1070"/>
      <c r="AK32" s="1013">
        <f>3+128+68</f>
        <v>199</v>
      </c>
      <c r="AL32" s="1004"/>
      <c r="AM32" s="1004"/>
      <c r="AN32" s="1004"/>
      <c r="AO32" s="1004"/>
      <c r="AP32" s="1004">
        <v>2087</v>
      </c>
      <c r="AQ32" s="1004"/>
      <c r="AR32" s="1004"/>
      <c r="AS32" s="1004"/>
      <c r="AT32" s="1004"/>
      <c r="AU32" s="1004">
        <v>2087</v>
      </c>
      <c r="AV32" s="1004"/>
      <c r="AW32" s="1004"/>
      <c r="AX32" s="1004"/>
      <c r="AY32" s="1004"/>
      <c r="AZ32" s="1074"/>
      <c r="BA32" s="1074"/>
      <c r="BB32" s="1074"/>
      <c r="BC32" s="1074"/>
      <c r="BD32" s="1074"/>
      <c r="BE32" s="1005" t="s">
        <v>413</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15">
      <c r="A33" s="233">
        <v>6</v>
      </c>
      <c r="B33" s="1063" t="s">
        <v>414</v>
      </c>
      <c r="C33" s="1064"/>
      <c r="D33" s="1064"/>
      <c r="E33" s="1064"/>
      <c r="F33" s="1064"/>
      <c r="G33" s="1064"/>
      <c r="H33" s="1064"/>
      <c r="I33" s="1064"/>
      <c r="J33" s="1064"/>
      <c r="K33" s="1064"/>
      <c r="L33" s="1064"/>
      <c r="M33" s="1064"/>
      <c r="N33" s="1064"/>
      <c r="O33" s="1064"/>
      <c r="P33" s="1065"/>
      <c r="Q33" s="1071">
        <v>381</v>
      </c>
      <c r="R33" s="1072"/>
      <c r="S33" s="1072"/>
      <c r="T33" s="1072"/>
      <c r="U33" s="1072"/>
      <c r="V33" s="1072">
        <v>377</v>
      </c>
      <c r="W33" s="1072"/>
      <c r="X33" s="1072"/>
      <c r="Y33" s="1072"/>
      <c r="Z33" s="1072"/>
      <c r="AA33" s="1072">
        <v>5</v>
      </c>
      <c r="AB33" s="1072"/>
      <c r="AC33" s="1072"/>
      <c r="AD33" s="1072"/>
      <c r="AE33" s="1073"/>
      <c r="AF33" s="1068">
        <v>5</v>
      </c>
      <c r="AG33" s="1069"/>
      <c r="AH33" s="1069"/>
      <c r="AI33" s="1069"/>
      <c r="AJ33" s="1070"/>
      <c r="AK33" s="1013">
        <v>201</v>
      </c>
      <c r="AL33" s="1004"/>
      <c r="AM33" s="1004"/>
      <c r="AN33" s="1004"/>
      <c r="AO33" s="1004"/>
      <c r="AP33" s="1004">
        <v>2095</v>
      </c>
      <c r="AQ33" s="1004"/>
      <c r="AR33" s="1004"/>
      <c r="AS33" s="1004"/>
      <c r="AT33" s="1004"/>
      <c r="AU33" s="1004">
        <v>1929</v>
      </c>
      <c r="AV33" s="1004"/>
      <c r="AW33" s="1004"/>
      <c r="AX33" s="1004"/>
      <c r="AY33" s="1004"/>
      <c r="AZ33" s="1074"/>
      <c r="BA33" s="1074"/>
      <c r="BB33" s="1074"/>
      <c r="BC33" s="1074"/>
      <c r="BD33" s="1074"/>
      <c r="BE33" s="1005" t="s">
        <v>415</v>
      </c>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15">
      <c r="A34" s="233">
        <v>7</v>
      </c>
      <c r="B34" s="1063" t="s">
        <v>416</v>
      </c>
      <c r="C34" s="1064"/>
      <c r="D34" s="1064"/>
      <c r="E34" s="1064"/>
      <c r="F34" s="1064"/>
      <c r="G34" s="1064"/>
      <c r="H34" s="1064"/>
      <c r="I34" s="1064"/>
      <c r="J34" s="1064"/>
      <c r="K34" s="1064"/>
      <c r="L34" s="1064"/>
      <c r="M34" s="1064"/>
      <c r="N34" s="1064"/>
      <c r="O34" s="1064"/>
      <c r="P34" s="1065"/>
      <c r="Q34" s="1071">
        <v>27</v>
      </c>
      <c r="R34" s="1072"/>
      <c r="S34" s="1072"/>
      <c r="T34" s="1072"/>
      <c r="U34" s="1072"/>
      <c r="V34" s="1072">
        <v>26</v>
      </c>
      <c r="W34" s="1072"/>
      <c r="X34" s="1072"/>
      <c r="Y34" s="1072"/>
      <c r="Z34" s="1072"/>
      <c r="AA34" s="1072">
        <v>1</v>
      </c>
      <c r="AB34" s="1072"/>
      <c r="AC34" s="1072"/>
      <c r="AD34" s="1072"/>
      <c r="AE34" s="1073"/>
      <c r="AF34" s="1068">
        <v>1</v>
      </c>
      <c r="AG34" s="1069"/>
      <c r="AH34" s="1069"/>
      <c r="AI34" s="1069"/>
      <c r="AJ34" s="1070"/>
      <c r="AK34" s="1013">
        <v>24</v>
      </c>
      <c r="AL34" s="1004"/>
      <c r="AM34" s="1004"/>
      <c r="AN34" s="1004"/>
      <c r="AO34" s="1004"/>
      <c r="AP34" s="1004">
        <v>105</v>
      </c>
      <c r="AQ34" s="1004"/>
      <c r="AR34" s="1004"/>
      <c r="AS34" s="1004"/>
      <c r="AT34" s="1004"/>
      <c r="AU34" s="1004">
        <v>95</v>
      </c>
      <c r="AV34" s="1004"/>
      <c r="AW34" s="1004"/>
      <c r="AX34" s="1004"/>
      <c r="AY34" s="1004"/>
      <c r="AZ34" s="1074"/>
      <c r="BA34" s="1074"/>
      <c r="BB34" s="1074"/>
      <c r="BC34" s="1074"/>
      <c r="BD34" s="1074"/>
      <c r="BE34" s="1005" t="s">
        <v>417</v>
      </c>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15">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15">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15">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15">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15">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15">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15">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15">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15">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15">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15">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15">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15">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15">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15">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15">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15">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15">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15">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15">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15">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15">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15">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15">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15">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15">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15">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418</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
      <c r="A63" s="231" t="s">
        <v>395</v>
      </c>
      <c r="B63" s="970" t="s">
        <v>419</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1125</v>
      </c>
      <c r="AG63" s="992"/>
      <c r="AH63" s="992"/>
      <c r="AI63" s="992"/>
      <c r="AJ63" s="1055"/>
      <c r="AK63" s="1056"/>
      <c r="AL63" s="996"/>
      <c r="AM63" s="996"/>
      <c r="AN63" s="996"/>
      <c r="AO63" s="996"/>
      <c r="AP63" s="992">
        <f>SUM(AP28:AT34)</f>
        <v>4287</v>
      </c>
      <c r="AQ63" s="992"/>
      <c r="AR63" s="992"/>
      <c r="AS63" s="992"/>
      <c r="AT63" s="992"/>
      <c r="AU63" s="992">
        <f>SUM(AU28:AY34)</f>
        <v>4111</v>
      </c>
      <c r="AV63" s="992"/>
      <c r="AW63" s="992"/>
      <c r="AX63" s="992"/>
      <c r="AY63" s="992"/>
      <c r="AZ63" s="1050"/>
      <c r="BA63" s="1050"/>
      <c r="BB63" s="1050"/>
      <c r="BC63" s="1050"/>
      <c r="BD63" s="1050"/>
      <c r="BE63" s="993"/>
      <c r="BF63" s="993"/>
      <c r="BG63" s="993"/>
      <c r="BH63" s="993"/>
      <c r="BI63" s="994"/>
      <c r="BJ63" s="1051" t="s">
        <v>420</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
      <c r="A65" s="223" t="s">
        <v>421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15">
      <c r="A66" s="1028" t="s">
        <v>422</v>
      </c>
      <c r="B66" s="1029"/>
      <c r="C66" s="1029"/>
      <c r="D66" s="1029"/>
      <c r="E66" s="1029"/>
      <c r="F66" s="1029"/>
      <c r="G66" s="1029"/>
      <c r="H66" s="1029"/>
      <c r="I66" s="1029"/>
      <c r="J66" s="1029"/>
      <c r="K66" s="1029"/>
      <c r="L66" s="1029"/>
      <c r="M66" s="1029"/>
      <c r="N66" s="1029"/>
      <c r="O66" s="1029"/>
      <c r="P66" s="1030"/>
      <c r="Q66" s="1034" t="s">
        <v>423</v>
      </c>
      <c r="R66" s="1035"/>
      <c r="S66" s="1035"/>
      <c r="T66" s="1035"/>
      <c r="U66" s="1036"/>
      <c r="V66" s="1034" t="s">
        <v>424</v>
      </c>
      <c r="W66" s="1035"/>
      <c r="X66" s="1035"/>
      <c r="Y66" s="1035"/>
      <c r="Z66" s="1036"/>
      <c r="AA66" s="1034" t="s">
        <v>425</v>
      </c>
      <c r="AB66" s="1035"/>
      <c r="AC66" s="1035"/>
      <c r="AD66" s="1035"/>
      <c r="AE66" s="1036"/>
      <c r="AF66" s="1040" t="s">
        <v>426</v>
      </c>
      <c r="AG66" s="1041"/>
      <c r="AH66" s="1041"/>
      <c r="AI66" s="1041"/>
      <c r="AJ66" s="1042"/>
      <c r="AK66" s="1034" t="s">
        <v>427</v>
      </c>
      <c r="AL66" s="1029"/>
      <c r="AM66" s="1029"/>
      <c r="AN66" s="1029"/>
      <c r="AO66" s="1030"/>
      <c r="AP66" s="1034" t="s">
        <v>428</v>
      </c>
      <c r="AQ66" s="1035"/>
      <c r="AR66" s="1035"/>
      <c r="AS66" s="1035"/>
      <c r="AT66" s="1036"/>
      <c r="AU66" s="1034" t="s">
        <v>429</v>
      </c>
      <c r="AV66" s="1035"/>
      <c r="AW66" s="1035"/>
      <c r="AX66" s="1035"/>
      <c r="AY66" s="1036"/>
      <c r="AZ66" s="1034" t="s">
        <v>383</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8" t="s">
        <v>590</v>
      </c>
      <c r="C68" s="1019"/>
      <c r="D68" s="1019"/>
      <c r="E68" s="1019"/>
      <c r="F68" s="1019"/>
      <c r="G68" s="1019"/>
      <c r="H68" s="1019"/>
      <c r="I68" s="1019"/>
      <c r="J68" s="1019"/>
      <c r="K68" s="1019"/>
      <c r="L68" s="1019"/>
      <c r="M68" s="1019"/>
      <c r="N68" s="1019"/>
      <c r="O68" s="1019"/>
      <c r="P68" s="1020"/>
      <c r="Q68" s="1021">
        <v>79</v>
      </c>
      <c r="R68" s="1015"/>
      <c r="S68" s="1015"/>
      <c r="T68" s="1015"/>
      <c r="U68" s="1015"/>
      <c r="V68" s="1015">
        <v>48</v>
      </c>
      <c r="W68" s="1015"/>
      <c r="X68" s="1015"/>
      <c r="Y68" s="1015"/>
      <c r="Z68" s="1015"/>
      <c r="AA68" s="1015">
        <v>31</v>
      </c>
      <c r="AB68" s="1015"/>
      <c r="AC68" s="1015"/>
      <c r="AD68" s="1015"/>
      <c r="AE68" s="1015"/>
      <c r="AF68" s="1015">
        <v>31</v>
      </c>
      <c r="AG68" s="1015"/>
      <c r="AH68" s="1015"/>
      <c r="AI68" s="1015"/>
      <c r="AJ68" s="1015"/>
      <c r="AK68" s="1015" t="s">
        <v>596</v>
      </c>
      <c r="AL68" s="1015"/>
      <c r="AM68" s="1015"/>
      <c r="AN68" s="1015"/>
      <c r="AO68" s="1015"/>
      <c r="AP68" s="1015" t="s">
        <v>596</v>
      </c>
      <c r="AQ68" s="1015"/>
      <c r="AR68" s="1015"/>
      <c r="AS68" s="1015"/>
      <c r="AT68" s="1015"/>
      <c r="AU68" s="1015"/>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591</v>
      </c>
      <c r="C69" s="1008"/>
      <c r="D69" s="1008"/>
      <c r="E69" s="1008"/>
      <c r="F69" s="1008"/>
      <c r="G69" s="1008"/>
      <c r="H69" s="1008"/>
      <c r="I69" s="1008"/>
      <c r="J69" s="1008"/>
      <c r="K69" s="1008"/>
      <c r="L69" s="1008"/>
      <c r="M69" s="1008"/>
      <c r="N69" s="1008"/>
      <c r="O69" s="1008"/>
      <c r="P69" s="1009"/>
      <c r="Q69" s="1010">
        <v>2792</v>
      </c>
      <c r="R69" s="1004"/>
      <c r="S69" s="1004"/>
      <c r="T69" s="1004"/>
      <c r="U69" s="1004"/>
      <c r="V69" s="1004">
        <v>2673</v>
      </c>
      <c r="W69" s="1004"/>
      <c r="X69" s="1004"/>
      <c r="Y69" s="1004"/>
      <c r="Z69" s="1004"/>
      <c r="AA69" s="1004">
        <v>118</v>
      </c>
      <c r="AB69" s="1004"/>
      <c r="AC69" s="1004"/>
      <c r="AD69" s="1004"/>
      <c r="AE69" s="1004"/>
      <c r="AF69" s="1004">
        <v>117</v>
      </c>
      <c r="AG69" s="1004"/>
      <c r="AH69" s="1004"/>
      <c r="AI69" s="1004"/>
      <c r="AJ69" s="1004"/>
      <c r="AK69" s="1014" t="s">
        <v>596</v>
      </c>
      <c r="AL69" s="1012"/>
      <c r="AM69" s="1012"/>
      <c r="AN69" s="1012"/>
      <c r="AO69" s="1013"/>
      <c r="AP69" s="1004">
        <v>795</v>
      </c>
      <c r="AQ69" s="1004"/>
      <c r="AR69" s="1004"/>
      <c r="AS69" s="1004"/>
      <c r="AT69" s="1004"/>
      <c r="AU69" s="1004" t="s">
        <v>603</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592</v>
      </c>
      <c r="C70" s="1008"/>
      <c r="D70" s="1008"/>
      <c r="E70" s="1008"/>
      <c r="F70" s="1008"/>
      <c r="G70" s="1008"/>
      <c r="H70" s="1008"/>
      <c r="I70" s="1008"/>
      <c r="J70" s="1008"/>
      <c r="K70" s="1008"/>
      <c r="L70" s="1008"/>
      <c r="M70" s="1008"/>
      <c r="N70" s="1008"/>
      <c r="O70" s="1008"/>
      <c r="P70" s="1009"/>
      <c r="Q70" s="1010">
        <v>219</v>
      </c>
      <c r="R70" s="1004"/>
      <c r="S70" s="1004"/>
      <c r="T70" s="1004"/>
      <c r="U70" s="1004"/>
      <c r="V70" s="1004">
        <v>195</v>
      </c>
      <c r="W70" s="1004"/>
      <c r="X70" s="1004"/>
      <c r="Y70" s="1004"/>
      <c r="Z70" s="1004"/>
      <c r="AA70" s="1004">
        <v>24</v>
      </c>
      <c r="AB70" s="1004"/>
      <c r="AC70" s="1004"/>
      <c r="AD70" s="1004"/>
      <c r="AE70" s="1004"/>
      <c r="AF70" s="1004">
        <v>24</v>
      </c>
      <c r="AG70" s="1004"/>
      <c r="AH70" s="1004"/>
      <c r="AI70" s="1004"/>
      <c r="AJ70" s="1004"/>
      <c r="AK70" s="1004" t="s">
        <v>596</v>
      </c>
      <c r="AL70" s="1004"/>
      <c r="AM70" s="1004"/>
      <c r="AN70" s="1004"/>
      <c r="AO70" s="1004"/>
      <c r="AP70" s="1004" t="s">
        <v>524</v>
      </c>
      <c r="AQ70" s="1004"/>
      <c r="AR70" s="1004"/>
      <c r="AS70" s="1004"/>
      <c r="AT70" s="1004"/>
      <c r="AU70" s="1004" t="s">
        <v>524</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593</v>
      </c>
      <c r="C71" s="1008"/>
      <c r="D71" s="1008"/>
      <c r="E71" s="1008"/>
      <c r="F71" s="1008"/>
      <c r="G71" s="1008"/>
      <c r="H71" s="1008"/>
      <c r="I71" s="1008"/>
      <c r="J71" s="1008"/>
      <c r="K71" s="1008"/>
      <c r="L71" s="1008"/>
      <c r="M71" s="1008"/>
      <c r="N71" s="1008"/>
      <c r="O71" s="1008"/>
      <c r="P71" s="1009"/>
      <c r="Q71" s="1010">
        <v>1282575</v>
      </c>
      <c r="R71" s="1004"/>
      <c r="S71" s="1004"/>
      <c r="T71" s="1004"/>
      <c r="U71" s="1004"/>
      <c r="V71" s="1004">
        <v>1237829</v>
      </c>
      <c r="W71" s="1004"/>
      <c r="X71" s="1004"/>
      <c r="Y71" s="1004"/>
      <c r="Z71" s="1004"/>
      <c r="AA71" s="1004">
        <v>44746</v>
      </c>
      <c r="AB71" s="1004"/>
      <c r="AC71" s="1004"/>
      <c r="AD71" s="1004"/>
      <c r="AE71" s="1004"/>
      <c r="AF71" s="1004">
        <v>44746</v>
      </c>
      <c r="AG71" s="1004"/>
      <c r="AH71" s="1004"/>
      <c r="AI71" s="1004"/>
      <c r="AJ71" s="1004"/>
      <c r="AK71" s="1004">
        <v>8500</v>
      </c>
      <c r="AL71" s="1004"/>
      <c r="AM71" s="1004"/>
      <c r="AN71" s="1004"/>
      <c r="AO71" s="1004"/>
      <c r="AP71" s="1004" t="s">
        <v>524</v>
      </c>
      <c r="AQ71" s="1004"/>
      <c r="AR71" s="1004"/>
      <c r="AS71" s="1004"/>
      <c r="AT71" s="1004"/>
      <c r="AU71" s="1004" t="s">
        <v>524</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t="s">
        <v>594</v>
      </c>
      <c r="C72" s="1008"/>
      <c r="D72" s="1008"/>
      <c r="E72" s="1008"/>
      <c r="F72" s="1008"/>
      <c r="G72" s="1008"/>
      <c r="H72" s="1008"/>
      <c r="I72" s="1008"/>
      <c r="J72" s="1008"/>
      <c r="K72" s="1008"/>
      <c r="L72" s="1008"/>
      <c r="M72" s="1008"/>
      <c r="N72" s="1008"/>
      <c r="O72" s="1008"/>
      <c r="P72" s="1009"/>
      <c r="Q72" s="1010">
        <v>39340</v>
      </c>
      <c r="R72" s="1004"/>
      <c r="S72" s="1004"/>
      <c r="T72" s="1004"/>
      <c r="U72" s="1004"/>
      <c r="V72" s="1004">
        <v>34648</v>
      </c>
      <c r="W72" s="1004"/>
      <c r="X72" s="1004"/>
      <c r="Y72" s="1004"/>
      <c r="Z72" s="1004"/>
      <c r="AA72" s="1004">
        <v>4692</v>
      </c>
      <c r="AB72" s="1004"/>
      <c r="AC72" s="1004"/>
      <c r="AD72" s="1004"/>
      <c r="AE72" s="1004"/>
      <c r="AF72" s="1004">
        <v>22986</v>
      </c>
      <c r="AG72" s="1004"/>
      <c r="AH72" s="1004"/>
      <c r="AI72" s="1004"/>
      <c r="AJ72" s="1004"/>
      <c r="AK72" s="1004" t="s">
        <v>596</v>
      </c>
      <c r="AL72" s="1004"/>
      <c r="AM72" s="1004"/>
      <c r="AN72" s="1004"/>
      <c r="AO72" s="1004"/>
      <c r="AP72" s="1004">
        <v>103547</v>
      </c>
      <c r="AQ72" s="1004"/>
      <c r="AR72" s="1004"/>
      <c r="AS72" s="1004"/>
      <c r="AT72" s="1004"/>
      <c r="AU72" s="1004" t="s">
        <v>524</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t="s">
        <v>595</v>
      </c>
      <c r="C73" s="1008"/>
      <c r="D73" s="1008"/>
      <c r="E73" s="1008"/>
      <c r="F73" s="1008"/>
      <c r="G73" s="1008"/>
      <c r="H73" s="1008"/>
      <c r="I73" s="1008"/>
      <c r="J73" s="1008"/>
      <c r="K73" s="1008"/>
      <c r="L73" s="1008"/>
      <c r="M73" s="1008"/>
      <c r="N73" s="1008"/>
      <c r="O73" s="1008"/>
      <c r="P73" s="1009"/>
      <c r="Q73" s="1010">
        <v>8419</v>
      </c>
      <c r="R73" s="1004"/>
      <c r="S73" s="1004"/>
      <c r="T73" s="1004"/>
      <c r="U73" s="1004"/>
      <c r="V73" s="1004">
        <v>5771</v>
      </c>
      <c r="W73" s="1004"/>
      <c r="X73" s="1004"/>
      <c r="Y73" s="1004"/>
      <c r="Z73" s="1004"/>
      <c r="AA73" s="1004">
        <v>2648</v>
      </c>
      <c r="AB73" s="1004"/>
      <c r="AC73" s="1004"/>
      <c r="AD73" s="1004"/>
      <c r="AE73" s="1004"/>
      <c r="AF73" s="1004">
        <v>21829</v>
      </c>
      <c r="AG73" s="1004"/>
      <c r="AH73" s="1004"/>
      <c r="AI73" s="1004"/>
      <c r="AJ73" s="1004"/>
      <c r="AK73" s="1004" t="s">
        <v>596</v>
      </c>
      <c r="AL73" s="1004"/>
      <c r="AM73" s="1004"/>
      <c r="AN73" s="1004"/>
      <c r="AO73" s="1004"/>
      <c r="AP73" s="1004">
        <v>18228</v>
      </c>
      <c r="AQ73" s="1004"/>
      <c r="AR73" s="1004"/>
      <c r="AS73" s="1004"/>
      <c r="AT73" s="1004"/>
      <c r="AU73" s="1004" t="s">
        <v>524</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395</v>
      </c>
      <c r="B88" s="970" t="s">
        <v>430</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f>SUM(AF68:AJ73)</f>
        <v>89733</v>
      </c>
      <c r="AG88" s="992"/>
      <c r="AH88" s="992"/>
      <c r="AI88" s="992"/>
      <c r="AJ88" s="992"/>
      <c r="AK88" s="996"/>
      <c r="AL88" s="996"/>
      <c r="AM88" s="996"/>
      <c r="AN88" s="996"/>
      <c r="AO88" s="996"/>
      <c r="AP88" s="992">
        <f t="shared" ref="AP88" si="0">SUM(AP68:AT73)</f>
        <v>122570</v>
      </c>
      <c r="AQ88" s="992"/>
      <c r="AR88" s="992"/>
      <c r="AS88" s="992"/>
      <c r="AT88" s="992"/>
      <c r="AU88" s="992">
        <f t="shared" ref="AU88" si="1">SUM(AU68:AY73)</f>
        <v>0</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970" t="s">
        <v>431</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f>CR7</f>
        <v>10</v>
      </c>
      <c r="CS102" s="986"/>
      <c r="CT102" s="986"/>
      <c r="CU102" s="986"/>
      <c r="CV102" s="987"/>
      <c r="CW102" s="985">
        <f t="shared" ref="CW102" si="2">CW7</f>
        <v>8</v>
      </c>
      <c r="CX102" s="986"/>
      <c r="CY102" s="986"/>
      <c r="CZ102" s="986"/>
      <c r="DA102" s="987"/>
      <c r="DB102" s="985" t="str">
        <f t="shared" ref="DB102" si="3">DB7</f>
        <v>-</v>
      </c>
      <c r="DC102" s="986"/>
      <c r="DD102" s="986"/>
      <c r="DE102" s="986"/>
      <c r="DF102" s="987"/>
      <c r="DG102" s="985" t="str">
        <f t="shared" ref="DG102" si="4">DG7</f>
        <v>-</v>
      </c>
      <c r="DH102" s="986"/>
      <c r="DI102" s="986"/>
      <c r="DJ102" s="986"/>
      <c r="DK102" s="987"/>
      <c r="DL102" s="985" t="str">
        <f t="shared" ref="DL102" si="5">DL7</f>
        <v>-</v>
      </c>
      <c r="DM102" s="986"/>
      <c r="DN102" s="986"/>
      <c r="DO102" s="986"/>
      <c r="DP102" s="987"/>
      <c r="DQ102" s="985" t="str">
        <f t="shared" ref="DQ102" si="6">DQ7</f>
        <v>-</v>
      </c>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432</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433</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436</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437</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438</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439</v>
      </c>
      <c r="AB109" s="929"/>
      <c r="AC109" s="929"/>
      <c r="AD109" s="929"/>
      <c r="AE109" s="930"/>
      <c r="AF109" s="931" t="s">
        <v>440</v>
      </c>
      <c r="AG109" s="929"/>
      <c r="AH109" s="929"/>
      <c r="AI109" s="929"/>
      <c r="AJ109" s="930"/>
      <c r="AK109" s="931" t="s">
        <v>310</v>
      </c>
      <c r="AL109" s="929"/>
      <c r="AM109" s="929"/>
      <c r="AN109" s="929"/>
      <c r="AO109" s="930"/>
      <c r="AP109" s="931" t="s">
        <v>441</v>
      </c>
      <c r="AQ109" s="929"/>
      <c r="AR109" s="929"/>
      <c r="AS109" s="929"/>
      <c r="AT109" s="962"/>
      <c r="AU109" s="928" t="s">
        <v>438</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439</v>
      </c>
      <c r="BR109" s="929"/>
      <c r="BS109" s="929"/>
      <c r="BT109" s="929"/>
      <c r="BU109" s="930"/>
      <c r="BV109" s="931" t="s">
        <v>440</v>
      </c>
      <c r="BW109" s="929"/>
      <c r="BX109" s="929"/>
      <c r="BY109" s="929"/>
      <c r="BZ109" s="930"/>
      <c r="CA109" s="931" t="s">
        <v>310</v>
      </c>
      <c r="CB109" s="929"/>
      <c r="CC109" s="929"/>
      <c r="CD109" s="929"/>
      <c r="CE109" s="930"/>
      <c r="CF109" s="969" t="s">
        <v>441</v>
      </c>
      <c r="CG109" s="969"/>
      <c r="CH109" s="969"/>
      <c r="CI109" s="969"/>
      <c r="CJ109" s="969"/>
      <c r="CK109" s="931" t="s">
        <v>442</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439</v>
      </c>
      <c r="DH109" s="929"/>
      <c r="DI109" s="929"/>
      <c r="DJ109" s="929"/>
      <c r="DK109" s="930"/>
      <c r="DL109" s="931" t="s">
        <v>440</v>
      </c>
      <c r="DM109" s="929"/>
      <c r="DN109" s="929"/>
      <c r="DO109" s="929"/>
      <c r="DP109" s="930"/>
      <c r="DQ109" s="931" t="s">
        <v>310</v>
      </c>
      <c r="DR109" s="929"/>
      <c r="DS109" s="929"/>
      <c r="DT109" s="929"/>
      <c r="DU109" s="930"/>
      <c r="DV109" s="931" t="s">
        <v>441</v>
      </c>
      <c r="DW109" s="929"/>
      <c r="DX109" s="929"/>
      <c r="DY109" s="929"/>
      <c r="DZ109" s="962"/>
    </row>
    <row r="110" spans="1:131" s="221" customFormat="1" ht="26.25" customHeight="1" x14ac:dyDescent="0.15">
      <c r="A110" s="840" t="s">
        <v>443</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523112</v>
      </c>
      <c r="AB110" s="922"/>
      <c r="AC110" s="922"/>
      <c r="AD110" s="922"/>
      <c r="AE110" s="923"/>
      <c r="AF110" s="924">
        <v>537682</v>
      </c>
      <c r="AG110" s="922"/>
      <c r="AH110" s="922"/>
      <c r="AI110" s="922"/>
      <c r="AJ110" s="923"/>
      <c r="AK110" s="924">
        <v>561154</v>
      </c>
      <c r="AL110" s="922"/>
      <c r="AM110" s="922"/>
      <c r="AN110" s="922"/>
      <c r="AO110" s="923"/>
      <c r="AP110" s="925">
        <v>17.3</v>
      </c>
      <c r="AQ110" s="926"/>
      <c r="AR110" s="926"/>
      <c r="AS110" s="926"/>
      <c r="AT110" s="927"/>
      <c r="AU110" s="963" t="s">
        <v>71</v>
      </c>
      <c r="AV110" s="964"/>
      <c r="AW110" s="964"/>
      <c r="AX110" s="964"/>
      <c r="AY110" s="964"/>
      <c r="AZ110" s="893" t="s">
        <v>444</v>
      </c>
      <c r="BA110" s="841"/>
      <c r="BB110" s="841"/>
      <c r="BC110" s="841"/>
      <c r="BD110" s="841"/>
      <c r="BE110" s="841"/>
      <c r="BF110" s="841"/>
      <c r="BG110" s="841"/>
      <c r="BH110" s="841"/>
      <c r="BI110" s="841"/>
      <c r="BJ110" s="841"/>
      <c r="BK110" s="841"/>
      <c r="BL110" s="841"/>
      <c r="BM110" s="841"/>
      <c r="BN110" s="841"/>
      <c r="BO110" s="841"/>
      <c r="BP110" s="842"/>
      <c r="BQ110" s="894">
        <v>6241501</v>
      </c>
      <c r="BR110" s="875"/>
      <c r="BS110" s="875"/>
      <c r="BT110" s="875"/>
      <c r="BU110" s="875"/>
      <c r="BV110" s="875">
        <v>7031222</v>
      </c>
      <c r="BW110" s="875"/>
      <c r="BX110" s="875"/>
      <c r="BY110" s="875"/>
      <c r="BZ110" s="875"/>
      <c r="CA110" s="875">
        <v>6972369</v>
      </c>
      <c r="CB110" s="875"/>
      <c r="CC110" s="875"/>
      <c r="CD110" s="875"/>
      <c r="CE110" s="875"/>
      <c r="CF110" s="899">
        <v>214.7</v>
      </c>
      <c r="CG110" s="900"/>
      <c r="CH110" s="900"/>
      <c r="CI110" s="900"/>
      <c r="CJ110" s="900"/>
      <c r="CK110" s="959" t="s">
        <v>445</v>
      </c>
      <c r="CL110" s="852"/>
      <c r="CM110" s="893" t="s">
        <v>446</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447</v>
      </c>
      <c r="DH110" s="875"/>
      <c r="DI110" s="875"/>
      <c r="DJ110" s="875"/>
      <c r="DK110" s="875"/>
      <c r="DL110" s="875" t="s">
        <v>447</v>
      </c>
      <c r="DM110" s="875"/>
      <c r="DN110" s="875"/>
      <c r="DO110" s="875"/>
      <c r="DP110" s="875"/>
      <c r="DQ110" s="875" t="s">
        <v>447</v>
      </c>
      <c r="DR110" s="875"/>
      <c r="DS110" s="875"/>
      <c r="DT110" s="875"/>
      <c r="DU110" s="875"/>
      <c r="DV110" s="876" t="s">
        <v>447</v>
      </c>
      <c r="DW110" s="876"/>
      <c r="DX110" s="876"/>
      <c r="DY110" s="876"/>
      <c r="DZ110" s="877"/>
    </row>
    <row r="111" spans="1:131" s="221" customFormat="1" ht="26.25" customHeight="1" x14ac:dyDescent="0.15">
      <c r="A111" s="807" t="s">
        <v>448</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420</v>
      </c>
      <c r="AB111" s="952"/>
      <c r="AC111" s="952"/>
      <c r="AD111" s="952"/>
      <c r="AE111" s="953"/>
      <c r="AF111" s="954" t="s">
        <v>447</v>
      </c>
      <c r="AG111" s="952"/>
      <c r="AH111" s="952"/>
      <c r="AI111" s="952"/>
      <c r="AJ111" s="953"/>
      <c r="AK111" s="954" t="s">
        <v>447</v>
      </c>
      <c r="AL111" s="952"/>
      <c r="AM111" s="952"/>
      <c r="AN111" s="952"/>
      <c r="AO111" s="953"/>
      <c r="AP111" s="955" t="s">
        <v>420</v>
      </c>
      <c r="AQ111" s="956"/>
      <c r="AR111" s="956"/>
      <c r="AS111" s="956"/>
      <c r="AT111" s="957"/>
      <c r="AU111" s="965"/>
      <c r="AV111" s="966"/>
      <c r="AW111" s="966"/>
      <c r="AX111" s="966"/>
      <c r="AY111" s="966"/>
      <c r="AZ111" s="848" t="s">
        <v>449</v>
      </c>
      <c r="BA111" s="785"/>
      <c r="BB111" s="785"/>
      <c r="BC111" s="785"/>
      <c r="BD111" s="785"/>
      <c r="BE111" s="785"/>
      <c r="BF111" s="785"/>
      <c r="BG111" s="785"/>
      <c r="BH111" s="785"/>
      <c r="BI111" s="785"/>
      <c r="BJ111" s="785"/>
      <c r="BK111" s="785"/>
      <c r="BL111" s="785"/>
      <c r="BM111" s="785"/>
      <c r="BN111" s="785"/>
      <c r="BO111" s="785"/>
      <c r="BP111" s="786"/>
      <c r="BQ111" s="849" t="s">
        <v>420</v>
      </c>
      <c r="BR111" s="850"/>
      <c r="BS111" s="850"/>
      <c r="BT111" s="850"/>
      <c r="BU111" s="850"/>
      <c r="BV111" s="850" t="s">
        <v>420</v>
      </c>
      <c r="BW111" s="850"/>
      <c r="BX111" s="850"/>
      <c r="BY111" s="850"/>
      <c r="BZ111" s="850"/>
      <c r="CA111" s="850" t="s">
        <v>420</v>
      </c>
      <c r="CB111" s="850"/>
      <c r="CC111" s="850"/>
      <c r="CD111" s="850"/>
      <c r="CE111" s="850"/>
      <c r="CF111" s="908" t="s">
        <v>420</v>
      </c>
      <c r="CG111" s="909"/>
      <c r="CH111" s="909"/>
      <c r="CI111" s="909"/>
      <c r="CJ111" s="909"/>
      <c r="CK111" s="960"/>
      <c r="CL111" s="854"/>
      <c r="CM111" s="848" t="s">
        <v>450</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420</v>
      </c>
      <c r="DH111" s="850"/>
      <c r="DI111" s="850"/>
      <c r="DJ111" s="850"/>
      <c r="DK111" s="850"/>
      <c r="DL111" s="850" t="s">
        <v>420</v>
      </c>
      <c r="DM111" s="850"/>
      <c r="DN111" s="850"/>
      <c r="DO111" s="850"/>
      <c r="DP111" s="850"/>
      <c r="DQ111" s="850" t="s">
        <v>420</v>
      </c>
      <c r="DR111" s="850"/>
      <c r="DS111" s="850"/>
      <c r="DT111" s="850"/>
      <c r="DU111" s="850"/>
      <c r="DV111" s="827" t="s">
        <v>420</v>
      </c>
      <c r="DW111" s="827"/>
      <c r="DX111" s="827"/>
      <c r="DY111" s="827"/>
      <c r="DZ111" s="828"/>
    </row>
    <row r="112" spans="1:131" s="221" customFormat="1" ht="26.25" customHeight="1" x14ac:dyDescent="0.15">
      <c r="A112" s="945" t="s">
        <v>451</v>
      </c>
      <c r="B112" s="946"/>
      <c r="C112" s="785" t="s">
        <v>452</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420</v>
      </c>
      <c r="AB112" s="813"/>
      <c r="AC112" s="813"/>
      <c r="AD112" s="813"/>
      <c r="AE112" s="814"/>
      <c r="AF112" s="815" t="s">
        <v>420</v>
      </c>
      <c r="AG112" s="813"/>
      <c r="AH112" s="813"/>
      <c r="AI112" s="813"/>
      <c r="AJ112" s="814"/>
      <c r="AK112" s="815" t="s">
        <v>447</v>
      </c>
      <c r="AL112" s="813"/>
      <c r="AM112" s="813"/>
      <c r="AN112" s="813"/>
      <c r="AO112" s="814"/>
      <c r="AP112" s="857" t="s">
        <v>420</v>
      </c>
      <c r="AQ112" s="858"/>
      <c r="AR112" s="858"/>
      <c r="AS112" s="858"/>
      <c r="AT112" s="859"/>
      <c r="AU112" s="965"/>
      <c r="AV112" s="966"/>
      <c r="AW112" s="966"/>
      <c r="AX112" s="966"/>
      <c r="AY112" s="966"/>
      <c r="AZ112" s="848" t="s">
        <v>453</v>
      </c>
      <c r="BA112" s="785"/>
      <c r="BB112" s="785"/>
      <c r="BC112" s="785"/>
      <c r="BD112" s="785"/>
      <c r="BE112" s="785"/>
      <c r="BF112" s="785"/>
      <c r="BG112" s="785"/>
      <c r="BH112" s="785"/>
      <c r="BI112" s="785"/>
      <c r="BJ112" s="785"/>
      <c r="BK112" s="785"/>
      <c r="BL112" s="785"/>
      <c r="BM112" s="785"/>
      <c r="BN112" s="785"/>
      <c r="BO112" s="785"/>
      <c r="BP112" s="786"/>
      <c r="BQ112" s="849">
        <v>4485612</v>
      </c>
      <c r="BR112" s="850"/>
      <c r="BS112" s="850"/>
      <c r="BT112" s="850"/>
      <c r="BU112" s="850"/>
      <c r="BV112" s="850">
        <v>4332151</v>
      </c>
      <c r="BW112" s="850"/>
      <c r="BX112" s="850"/>
      <c r="BY112" s="850"/>
      <c r="BZ112" s="850"/>
      <c r="CA112" s="850">
        <v>4111828</v>
      </c>
      <c r="CB112" s="850"/>
      <c r="CC112" s="850"/>
      <c r="CD112" s="850"/>
      <c r="CE112" s="850"/>
      <c r="CF112" s="908">
        <v>126.6</v>
      </c>
      <c r="CG112" s="909"/>
      <c r="CH112" s="909"/>
      <c r="CI112" s="909"/>
      <c r="CJ112" s="909"/>
      <c r="CK112" s="960"/>
      <c r="CL112" s="854"/>
      <c r="CM112" s="848" t="s">
        <v>454</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420</v>
      </c>
      <c r="DH112" s="850"/>
      <c r="DI112" s="850"/>
      <c r="DJ112" s="850"/>
      <c r="DK112" s="850"/>
      <c r="DL112" s="850" t="s">
        <v>420</v>
      </c>
      <c r="DM112" s="850"/>
      <c r="DN112" s="850"/>
      <c r="DO112" s="850"/>
      <c r="DP112" s="850"/>
      <c r="DQ112" s="850" t="s">
        <v>447</v>
      </c>
      <c r="DR112" s="850"/>
      <c r="DS112" s="850"/>
      <c r="DT112" s="850"/>
      <c r="DU112" s="850"/>
      <c r="DV112" s="827" t="s">
        <v>420</v>
      </c>
      <c r="DW112" s="827"/>
      <c r="DX112" s="827"/>
      <c r="DY112" s="827"/>
      <c r="DZ112" s="828"/>
    </row>
    <row r="113" spans="1:130" s="221" customFormat="1" ht="26.25" customHeight="1" x14ac:dyDescent="0.15">
      <c r="A113" s="947"/>
      <c r="B113" s="948"/>
      <c r="C113" s="785" t="s">
        <v>455</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338617</v>
      </c>
      <c r="AB113" s="952"/>
      <c r="AC113" s="952"/>
      <c r="AD113" s="952"/>
      <c r="AE113" s="953"/>
      <c r="AF113" s="954">
        <v>336184</v>
      </c>
      <c r="AG113" s="952"/>
      <c r="AH113" s="952"/>
      <c r="AI113" s="952"/>
      <c r="AJ113" s="953"/>
      <c r="AK113" s="954">
        <v>335461</v>
      </c>
      <c r="AL113" s="952"/>
      <c r="AM113" s="952"/>
      <c r="AN113" s="952"/>
      <c r="AO113" s="953"/>
      <c r="AP113" s="955">
        <v>10.3</v>
      </c>
      <c r="AQ113" s="956"/>
      <c r="AR113" s="956"/>
      <c r="AS113" s="956"/>
      <c r="AT113" s="957"/>
      <c r="AU113" s="965"/>
      <c r="AV113" s="966"/>
      <c r="AW113" s="966"/>
      <c r="AX113" s="966"/>
      <c r="AY113" s="966"/>
      <c r="AZ113" s="848" t="s">
        <v>456</v>
      </c>
      <c r="BA113" s="785"/>
      <c r="BB113" s="785"/>
      <c r="BC113" s="785"/>
      <c r="BD113" s="785"/>
      <c r="BE113" s="785"/>
      <c r="BF113" s="785"/>
      <c r="BG113" s="785"/>
      <c r="BH113" s="785"/>
      <c r="BI113" s="785"/>
      <c r="BJ113" s="785"/>
      <c r="BK113" s="785"/>
      <c r="BL113" s="785"/>
      <c r="BM113" s="785"/>
      <c r="BN113" s="785"/>
      <c r="BO113" s="785"/>
      <c r="BP113" s="786"/>
      <c r="BQ113" s="849">
        <v>207238</v>
      </c>
      <c r="BR113" s="850"/>
      <c r="BS113" s="850"/>
      <c r="BT113" s="850"/>
      <c r="BU113" s="850"/>
      <c r="BV113" s="850">
        <v>131437</v>
      </c>
      <c r="BW113" s="850"/>
      <c r="BX113" s="850"/>
      <c r="BY113" s="850"/>
      <c r="BZ113" s="850"/>
      <c r="CA113" s="850">
        <v>59171</v>
      </c>
      <c r="CB113" s="850"/>
      <c r="CC113" s="850"/>
      <c r="CD113" s="850"/>
      <c r="CE113" s="850"/>
      <c r="CF113" s="908">
        <v>1.8</v>
      </c>
      <c r="CG113" s="909"/>
      <c r="CH113" s="909"/>
      <c r="CI113" s="909"/>
      <c r="CJ113" s="909"/>
      <c r="CK113" s="960"/>
      <c r="CL113" s="854"/>
      <c r="CM113" s="848" t="s">
        <v>457</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420</v>
      </c>
      <c r="DH113" s="813"/>
      <c r="DI113" s="813"/>
      <c r="DJ113" s="813"/>
      <c r="DK113" s="814"/>
      <c r="DL113" s="815" t="s">
        <v>420</v>
      </c>
      <c r="DM113" s="813"/>
      <c r="DN113" s="813"/>
      <c r="DO113" s="813"/>
      <c r="DP113" s="814"/>
      <c r="DQ113" s="815" t="s">
        <v>420</v>
      </c>
      <c r="DR113" s="813"/>
      <c r="DS113" s="813"/>
      <c r="DT113" s="813"/>
      <c r="DU113" s="814"/>
      <c r="DV113" s="857" t="s">
        <v>420</v>
      </c>
      <c r="DW113" s="858"/>
      <c r="DX113" s="858"/>
      <c r="DY113" s="858"/>
      <c r="DZ113" s="859"/>
    </row>
    <row r="114" spans="1:130" s="221" customFormat="1" ht="26.25" customHeight="1" x14ac:dyDescent="0.15">
      <c r="A114" s="947"/>
      <c r="B114" s="948"/>
      <c r="C114" s="785" t="s">
        <v>458</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80234</v>
      </c>
      <c r="AB114" s="813"/>
      <c r="AC114" s="813"/>
      <c r="AD114" s="813"/>
      <c r="AE114" s="814"/>
      <c r="AF114" s="815">
        <v>78648</v>
      </c>
      <c r="AG114" s="813"/>
      <c r="AH114" s="813"/>
      <c r="AI114" s="813"/>
      <c r="AJ114" s="814"/>
      <c r="AK114" s="815">
        <v>73955</v>
      </c>
      <c r="AL114" s="813"/>
      <c r="AM114" s="813"/>
      <c r="AN114" s="813"/>
      <c r="AO114" s="814"/>
      <c r="AP114" s="857">
        <v>2.2999999999999998</v>
      </c>
      <c r="AQ114" s="858"/>
      <c r="AR114" s="858"/>
      <c r="AS114" s="858"/>
      <c r="AT114" s="859"/>
      <c r="AU114" s="965"/>
      <c r="AV114" s="966"/>
      <c r="AW114" s="966"/>
      <c r="AX114" s="966"/>
      <c r="AY114" s="966"/>
      <c r="AZ114" s="848" t="s">
        <v>459</v>
      </c>
      <c r="BA114" s="785"/>
      <c r="BB114" s="785"/>
      <c r="BC114" s="785"/>
      <c r="BD114" s="785"/>
      <c r="BE114" s="785"/>
      <c r="BF114" s="785"/>
      <c r="BG114" s="785"/>
      <c r="BH114" s="785"/>
      <c r="BI114" s="785"/>
      <c r="BJ114" s="785"/>
      <c r="BK114" s="785"/>
      <c r="BL114" s="785"/>
      <c r="BM114" s="785"/>
      <c r="BN114" s="785"/>
      <c r="BO114" s="785"/>
      <c r="BP114" s="786"/>
      <c r="BQ114" s="849">
        <v>860933</v>
      </c>
      <c r="BR114" s="850"/>
      <c r="BS114" s="850"/>
      <c r="BT114" s="850"/>
      <c r="BU114" s="850"/>
      <c r="BV114" s="850">
        <v>855987</v>
      </c>
      <c r="BW114" s="850"/>
      <c r="BX114" s="850"/>
      <c r="BY114" s="850"/>
      <c r="BZ114" s="850"/>
      <c r="CA114" s="850">
        <v>817642</v>
      </c>
      <c r="CB114" s="850"/>
      <c r="CC114" s="850"/>
      <c r="CD114" s="850"/>
      <c r="CE114" s="850"/>
      <c r="CF114" s="908">
        <v>25.2</v>
      </c>
      <c r="CG114" s="909"/>
      <c r="CH114" s="909"/>
      <c r="CI114" s="909"/>
      <c r="CJ114" s="909"/>
      <c r="CK114" s="960"/>
      <c r="CL114" s="854"/>
      <c r="CM114" s="848" t="s">
        <v>460</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420</v>
      </c>
      <c r="DH114" s="813"/>
      <c r="DI114" s="813"/>
      <c r="DJ114" s="813"/>
      <c r="DK114" s="814"/>
      <c r="DL114" s="815" t="s">
        <v>420</v>
      </c>
      <c r="DM114" s="813"/>
      <c r="DN114" s="813"/>
      <c r="DO114" s="813"/>
      <c r="DP114" s="814"/>
      <c r="DQ114" s="815" t="s">
        <v>420</v>
      </c>
      <c r="DR114" s="813"/>
      <c r="DS114" s="813"/>
      <c r="DT114" s="813"/>
      <c r="DU114" s="814"/>
      <c r="DV114" s="857" t="s">
        <v>420</v>
      </c>
      <c r="DW114" s="858"/>
      <c r="DX114" s="858"/>
      <c r="DY114" s="858"/>
      <c r="DZ114" s="859"/>
    </row>
    <row r="115" spans="1:130" s="221" customFormat="1" ht="26.25" customHeight="1" x14ac:dyDescent="0.15">
      <c r="A115" s="947"/>
      <c r="B115" s="948"/>
      <c r="C115" s="785" t="s">
        <v>461</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420</v>
      </c>
      <c r="AB115" s="952"/>
      <c r="AC115" s="952"/>
      <c r="AD115" s="952"/>
      <c r="AE115" s="953"/>
      <c r="AF115" s="954" t="s">
        <v>420</v>
      </c>
      <c r="AG115" s="952"/>
      <c r="AH115" s="952"/>
      <c r="AI115" s="952"/>
      <c r="AJ115" s="953"/>
      <c r="AK115" s="954" t="s">
        <v>447</v>
      </c>
      <c r="AL115" s="952"/>
      <c r="AM115" s="952"/>
      <c r="AN115" s="952"/>
      <c r="AO115" s="953"/>
      <c r="AP115" s="955" t="s">
        <v>420</v>
      </c>
      <c r="AQ115" s="956"/>
      <c r="AR115" s="956"/>
      <c r="AS115" s="956"/>
      <c r="AT115" s="957"/>
      <c r="AU115" s="965"/>
      <c r="AV115" s="966"/>
      <c r="AW115" s="966"/>
      <c r="AX115" s="966"/>
      <c r="AY115" s="966"/>
      <c r="AZ115" s="848" t="s">
        <v>462</v>
      </c>
      <c r="BA115" s="785"/>
      <c r="BB115" s="785"/>
      <c r="BC115" s="785"/>
      <c r="BD115" s="785"/>
      <c r="BE115" s="785"/>
      <c r="BF115" s="785"/>
      <c r="BG115" s="785"/>
      <c r="BH115" s="785"/>
      <c r="BI115" s="785"/>
      <c r="BJ115" s="785"/>
      <c r="BK115" s="785"/>
      <c r="BL115" s="785"/>
      <c r="BM115" s="785"/>
      <c r="BN115" s="785"/>
      <c r="BO115" s="785"/>
      <c r="BP115" s="786"/>
      <c r="BQ115" s="849" t="s">
        <v>420</v>
      </c>
      <c r="BR115" s="850"/>
      <c r="BS115" s="850"/>
      <c r="BT115" s="850"/>
      <c r="BU115" s="850"/>
      <c r="BV115" s="850" t="s">
        <v>420</v>
      </c>
      <c r="BW115" s="850"/>
      <c r="BX115" s="850"/>
      <c r="BY115" s="850"/>
      <c r="BZ115" s="850"/>
      <c r="CA115" s="850" t="s">
        <v>420</v>
      </c>
      <c r="CB115" s="850"/>
      <c r="CC115" s="850"/>
      <c r="CD115" s="850"/>
      <c r="CE115" s="850"/>
      <c r="CF115" s="908" t="s">
        <v>420</v>
      </c>
      <c r="CG115" s="909"/>
      <c r="CH115" s="909"/>
      <c r="CI115" s="909"/>
      <c r="CJ115" s="909"/>
      <c r="CK115" s="960"/>
      <c r="CL115" s="854"/>
      <c r="CM115" s="848" t="s">
        <v>463</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420</v>
      </c>
      <c r="DH115" s="813"/>
      <c r="DI115" s="813"/>
      <c r="DJ115" s="813"/>
      <c r="DK115" s="814"/>
      <c r="DL115" s="815" t="s">
        <v>420</v>
      </c>
      <c r="DM115" s="813"/>
      <c r="DN115" s="813"/>
      <c r="DO115" s="813"/>
      <c r="DP115" s="814"/>
      <c r="DQ115" s="815" t="s">
        <v>420</v>
      </c>
      <c r="DR115" s="813"/>
      <c r="DS115" s="813"/>
      <c r="DT115" s="813"/>
      <c r="DU115" s="814"/>
      <c r="DV115" s="857" t="s">
        <v>420</v>
      </c>
      <c r="DW115" s="858"/>
      <c r="DX115" s="858"/>
      <c r="DY115" s="858"/>
      <c r="DZ115" s="859"/>
    </row>
    <row r="116" spans="1:130" s="221" customFormat="1" ht="26.25" customHeight="1" x14ac:dyDescent="0.15">
      <c r="A116" s="949"/>
      <c r="B116" s="950"/>
      <c r="C116" s="872" t="s">
        <v>464</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420</v>
      </c>
      <c r="AB116" s="813"/>
      <c r="AC116" s="813"/>
      <c r="AD116" s="813"/>
      <c r="AE116" s="814"/>
      <c r="AF116" s="815" t="s">
        <v>420</v>
      </c>
      <c r="AG116" s="813"/>
      <c r="AH116" s="813"/>
      <c r="AI116" s="813"/>
      <c r="AJ116" s="814"/>
      <c r="AK116" s="815" t="s">
        <v>420</v>
      </c>
      <c r="AL116" s="813"/>
      <c r="AM116" s="813"/>
      <c r="AN116" s="813"/>
      <c r="AO116" s="814"/>
      <c r="AP116" s="857" t="s">
        <v>420</v>
      </c>
      <c r="AQ116" s="858"/>
      <c r="AR116" s="858"/>
      <c r="AS116" s="858"/>
      <c r="AT116" s="859"/>
      <c r="AU116" s="965"/>
      <c r="AV116" s="966"/>
      <c r="AW116" s="966"/>
      <c r="AX116" s="966"/>
      <c r="AY116" s="966"/>
      <c r="AZ116" s="942" t="s">
        <v>465</v>
      </c>
      <c r="BA116" s="943"/>
      <c r="BB116" s="943"/>
      <c r="BC116" s="943"/>
      <c r="BD116" s="943"/>
      <c r="BE116" s="943"/>
      <c r="BF116" s="943"/>
      <c r="BG116" s="943"/>
      <c r="BH116" s="943"/>
      <c r="BI116" s="943"/>
      <c r="BJ116" s="943"/>
      <c r="BK116" s="943"/>
      <c r="BL116" s="943"/>
      <c r="BM116" s="943"/>
      <c r="BN116" s="943"/>
      <c r="BO116" s="943"/>
      <c r="BP116" s="944"/>
      <c r="BQ116" s="849" t="s">
        <v>420</v>
      </c>
      <c r="BR116" s="850"/>
      <c r="BS116" s="850"/>
      <c r="BT116" s="850"/>
      <c r="BU116" s="850"/>
      <c r="BV116" s="850" t="s">
        <v>420</v>
      </c>
      <c r="BW116" s="850"/>
      <c r="BX116" s="850"/>
      <c r="BY116" s="850"/>
      <c r="BZ116" s="850"/>
      <c r="CA116" s="850" t="s">
        <v>420</v>
      </c>
      <c r="CB116" s="850"/>
      <c r="CC116" s="850"/>
      <c r="CD116" s="850"/>
      <c r="CE116" s="850"/>
      <c r="CF116" s="908" t="s">
        <v>420</v>
      </c>
      <c r="CG116" s="909"/>
      <c r="CH116" s="909"/>
      <c r="CI116" s="909"/>
      <c r="CJ116" s="909"/>
      <c r="CK116" s="960"/>
      <c r="CL116" s="854"/>
      <c r="CM116" s="848" t="s">
        <v>466</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420</v>
      </c>
      <c r="DH116" s="813"/>
      <c r="DI116" s="813"/>
      <c r="DJ116" s="813"/>
      <c r="DK116" s="814"/>
      <c r="DL116" s="815" t="s">
        <v>420</v>
      </c>
      <c r="DM116" s="813"/>
      <c r="DN116" s="813"/>
      <c r="DO116" s="813"/>
      <c r="DP116" s="814"/>
      <c r="DQ116" s="815" t="s">
        <v>420</v>
      </c>
      <c r="DR116" s="813"/>
      <c r="DS116" s="813"/>
      <c r="DT116" s="813"/>
      <c r="DU116" s="814"/>
      <c r="DV116" s="857" t="s">
        <v>420</v>
      </c>
      <c r="DW116" s="858"/>
      <c r="DX116" s="858"/>
      <c r="DY116" s="858"/>
      <c r="DZ116" s="859"/>
    </row>
    <row r="117" spans="1:130" s="221" customFormat="1" ht="26.25" customHeight="1" x14ac:dyDescent="0.15">
      <c r="A117" s="928" t="s">
        <v>192</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467</v>
      </c>
      <c r="Z117" s="930"/>
      <c r="AA117" s="935">
        <v>941963</v>
      </c>
      <c r="AB117" s="936"/>
      <c r="AC117" s="936"/>
      <c r="AD117" s="936"/>
      <c r="AE117" s="937"/>
      <c r="AF117" s="938">
        <v>952514</v>
      </c>
      <c r="AG117" s="936"/>
      <c r="AH117" s="936"/>
      <c r="AI117" s="936"/>
      <c r="AJ117" s="937"/>
      <c r="AK117" s="938">
        <v>970570</v>
      </c>
      <c r="AL117" s="936"/>
      <c r="AM117" s="936"/>
      <c r="AN117" s="936"/>
      <c r="AO117" s="937"/>
      <c r="AP117" s="939"/>
      <c r="AQ117" s="940"/>
      <c r="AR117" s="940"/>
      <c r="AS117" s="940"/>
      <c r="AT117" s="941"/>
      <c r="AU117" s="965"/>
      <c r="AV117" s="966"/>
      <c r="AW117" s="966"/>
      <c r="AX117" s="966"/>
      <c r="AY117" s="966"/>
      <c r="AZ117" s="896" t="s">
        <v>468</v>
      </c>
      <c r="BA117" s="897"/>
      <c r="BB117" s="897"/>
      <c r="BC117" s="897"/>
      <c r="BD117" s="897"/>
      <c r="BE117" s="897"/>
      <c r="BF117" s="897"/>
      <c r="BG117" s="897"/>
      <c r="BH117" s="897"/>
      <c r="BI117" s="897"/>
      <c r="BJ117" s="897"/>
      <c r="BK117" s="897"/>
      <c r="BL117" s="897"/>
      <c r="BM117" s="897"/>
      <c r="BN117" s="897"/>
      <c r="BO117" s="897"/>
      <c r="BP117" s="898"/>
      <c r="BQ117" s="849" t="s">
        <v>237</v>
      </c>
      <c r="BR117" s="850"/>
      <c r="BS117" s="850"/>
      <c r="BT117" s="850"/>
      <c r="BU117" s="850"/>
      <c r="BV117" s="850" t="s">
        <v>469</v>
      </c>
      <c r="BW117" s="850"/>
      <c r="BX117" s="850"/>
      <c r="BY117" s="850"/>
      <c r="BZ117" s="850"/>
      <c r="CA117" s="850" t="s">
        <v>237</v>
      </c>
      <c r="CB117" s="850"/>
      <c r="CC117" s="850"/>
      <c r="CD117" s="850"/>
      <c r="CE117" s="850"/>
      <c r="CF117" s="908" t="s">
        <v>237</v>
      </c>
      <c r="CG117" s="909"/>
      <c r="CH117" s="909"/>
      <c r="CI117" s="909"/>
      <c r="CJ117" s="909"/>
      <c r="CK117" s="960"/>
      <c r="CL117" s="854"/>
      <c r="CM117" s="848" t="s">
        <v>470</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469</v>
      </c>
      <c r="DH117" s="813"/>
      <c r="DI117" s="813"/>
      <c r="DJ117" s="813"/>
      <c r="DK117" s="814"/>
      <c r="DL117" s="815" t="s">
        <v>471</v>
      </c>
      <c r="DM117" s="813"/>
      <c r="DN117" s="813"/>
      <c r="DO117" s="813"/>
      <c r="DP117" s="814"/>
      <c r="DQ117" s="815" t="s">
        <v>469</v>
      </c>
      <c r="DR117" s="813"/>
      <c r="DS117" s="813"/>
      <c r="DT117" s="813"/>
      <c r="DU117" s="814"/>
      <c r="DV117" s="857" t="s">
        <v>237</v>
      </c>
      <c r="DW117" s="858"/>
      <c r="DX117" s="858"/>
      <c r="DY117" s="858"/>
      <c r="DZ117" s="859"/>
    </row>
    <row r="118" spans="1:130" s="221" customFormat="1" ht="26.25" customHeight="1" x14ac:dyDescent="0.15">
      <c r="A118" s="928" t="s">
        <v>442</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439</v>
      </c>
      <c r="AB118" s="929"/>
      <c r="AC118" s="929"/>
      <c r="AD118" s="929"/>
      <c r="AE118" s="930"/>
      <c r="AF118" s="931" t="s">
        <v>440</v>
      </c>
      <c r="AG118" s="929"/>
      <c r="AH118" s="929"/>
      <c r="AI118" s="929"/>
      <c r="AJ118" s="930"/>
      <c r="AK118" s="931" t="s">
        <v>310</v>
      </c>
      <c r="AL118" s="929"/>
      <c r="AM118" s="929"/>
      <c r="AN118" s="929"/>
      <c r="AO118" s="930"/>
      <c r="AP118" s="932" t="s">
        <v>441</v>
      </c>
      <c r="AQ118" s="933"/>
      <c r="AR118" s="933"/>
      <c r="AS118" s="933"/>
      <c r="AT118" s="934"/>
      <c r="AU118" s="965"/>
      <c r="AV118" s="966"/>
      <c r="AW118" s="966"/>
      <c r="AX118" s="966"/>
      <c r="AY118" s="966"/>
      <c r="AZ118" s="871" t="s">
        <v>472</v>
      </c>
      <c r="BA118" s="872"/>
      <c r="BB118" s="872"/>
      <c r="BC118" s="872"/>
      <c r="BD118" s="872"/>
      <c r="BE118" s="872"/>
      <c r="BF118" s="872"/>
      <c r="BG118" s="872"/>
      <c r="BH118" s="872"/>
      <c r="BI118" s="872"/>
      <c r="BJ118" s="872"/>
      <c r="BK118" s="872"/>
      <c r="BL118" s="872"/>
      <c r="BM118" s="872"/>
      <c r="BN118" s="872"/>
      <c r="BO118" s="872"/>
      <c r="BP118" s="873"/>
      <c r="BQ118" s="912" t="s">
        <v>469</v>
      </c>
      <c r="BR118" s="878"/>
      <c r="BS118" s="878"/>
      <c r="BT118" s="878"/>
      <c r="BU118" s="878"/>
      <c r="BV118" s="878" t="s">
        <v>469</v>
      </c>
      <c r="BW118" s="878"/>
      <c r="BX118" s="878"/>
      <c r="BY118" s="878"/>
      <c r="BZ118" s="878"/>
      <c r="CA118" s="878" t="s">
        <v>469</v>
      </c>
      <c r="CB118" s="878"/>
      <c r="CC118" s="878"/>
      <c r="CD118" s="878"/>
      <c r="CE118" s="878"/>
      <c r="CF118" s="908" t="s">
        <v>469</v>
      </c>
      <c r="CG118" s="909"/>
      <c r="CH118" s="909"/>
      <c r="CI118" s="909"/>
      <c r="CJ118" s="909"/>
      <c r="CK118" s="960"/>
      <c r="CL118" s="854"/>
      <c r="CM118" s="848" t="s">
        <v>473</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237</v>
      </c>
      <c r="DH118" s="813"/>
      <c r="DI118" s="813"/>
      <c r="DJ118" s="813"/>
      <c r="DK118" s="814"/>
      <c r="DL118" s="815" t="s">
        <v>237</v>
      </c>
      <c r="DM118" s="813"/>
      <c r="DN118" s="813"/>
      <c r="DO118" s="813"/>
      <c r="DP118" s="814"/>
      <c r="DQ118" s="815" t="s">
        <v>237</v>
      </c>
      <c r="DR118" s="813"/>
      <c r="DS118" s="813"/>
      <c r="DT118" s="813"/>
      <c r="DU118" s="814"/>
      <c r="DV118" s="857" t="s">
        <v>471</v>
      </c>
      <c r="DW118" s="858"/>
      <c r="DX118" s="858"/>
      <c r="DY118" s="858"/>
      <c r="DZ118" s="859"/>
    </row>
    <row r="119" spans="1:130" s="221" customFormat="1" ht="26.25" customHeight="1" x14ac:dyDescent="0.15">
      <c r="A119" s="851" t="s">
        <v>445</v>
      </c>
      <c r="B119" s="852"/>
      <c r="C119" s="893" t="s">
        <v>446</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237</v>
      </c>
      <c r="AB119" s="922"/>
      <c r="AC119" s="922"/>
      <c r="AD119" s="922"/>
      <c r="AE119" s="923"/>
      <c r="AF119" s="924" t="s">
        <v>237</v>
      </c>
      <c r="AG119" s="922"/>
      <c r="AH119" s="922"/>
      <c r="AI119" s="922"/>
      <c r="AJ119" s="923"/>
      <c r="AK119" s="924" t="s">
        <v>237</v>
      </c>
      <c r="AL119" s="922"/>
      <c r="AM119" s="922"/>
      <c r="AN119" s="922"/>
      <c r="AO119" s="923"/>
      <c r="AP119" s="925" t="s">
        <v>469</v>
      </c>
      <c r="AQ119" s="926"/>
      <c r="AR119" s="926"/>
      <c r="AS119" s="926"/>
      <c r="AT119" s="927"/>
      <c r="AU119" s="967"/>
      <c r="AV119" s="968"/>
      <c r="AW119" s="968"/>
      <c r="AX119" s="968"/>
      <c r="AY119" s="968"/>
      <c r="AZ119" s="242" t="s">
        <v>192</v>
      </c>
      <c r="BA119" s="242"/>
      <c r="BB119" s="242"/>
      <c r="BC119" s="242"/>
      <c r="BD119" s="242"/>
      <c r="BE119" s="242"/>
      <c r="BF119" s="242"/>
      <c r="BG119" s="242"/>
      <c r="BH119" s="242"/>
      <c r="BI119" s="242"/>
      <c r="BJ119" s="242"/>
      <c r="BK119" s="242"/>
      <c r="BL119" s="242"/>
      <c r="BM119" s="242"/>
      <c r="BN119" s="242"/>
      <c r="BO119" s="910" t="s">
        <v>474</v>
      </c>
      <c r="BP119" s="911"/>
      <c r="BQ119" s="912">
        <v>11795284</v>
      </c>
      <c r="BR119" s="878"/>
      <c r="BS119" s="878"/>
      <c r="BT119" s="878"/>
      <c r="BU119" s="878"/>
      <c r="BV119" s="878">
        <v>12350797</v>
      </c>
      <c r="BW119" s="878"/>
      <c r="BX119" s="878"/>
      <c r="BY119" s="878"/>
      <c r="BZ119" s="878"/>
      <c r="CA119" s="878">
        <v>11961010</v>
      </c>
      <c r="CB119" s="878"/>
      <c r="CC119" s="878"/>
      <c r="CD119" s="878"/>
      <c r="CE119" s="878"/>
      <c r="CF119" s="781"/>
      <c r="CG119" s="782"/>
      <c r="CH119" s="782"/>
      <c r="CI119" s="782"/>
      <c r="CJ119" s="867"/>
      <c r="CK119" s="961"/>
      <c r="CL119" s="856"/>
      <c r="CM119" s="871" t="s">
        <v>475</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237</v>
      </c>
      <c r="DH119" s="797"/>
      <c r="DI119" s="797"/>
      <c r="DJ119" s="797"/>
      <c r="DK119" s="798"/>
      <c r="DL119" s="799" t="s">
        <v>237</v>
      </c>
      <c r="DM119" s="797"/>
      <c r="DN119" s="797"/>
      <c r="DO119" s="797"/>
      <c r="DP119" s="798"/>
      <c r="DQ119" s="799" t="s">
        <v>237</v>
      </c>
      <c r="DR119" s="797"/>
      <c r="DS119" s="797"/>
      <c r="DT119" s="797"/>
      <c r="DU119" s="798"/>
      <c r="DV119" s="881" t="s">
        <v>237</v>
      </c>
      <c r="DW119" s="882"/>
      <c r="DX119" s="882"/>
      <c r="DY119" s="882"/>
      <c r="DZ119" s="883"/>
    </row>
    <row r="120" spans="1:130" s="221" customFormat="1" ht="26.25" customHeight="1" x14ac:dyDescent="0.15">
      <c r="A120" s="853"/>
      <c r="B120" s="854"/>
      <c r="C120" s="848" t="s">
        <v>450</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237</v>
      </c>
      <c r="AB120" s="813"/>
      <c r="AC120" s="813"/>
      <c r="AD120" s="813"/>
      <c r="AE120" s="814"/>
      <c r="AF120" s="815" t="s">
        <v>237</v>
      </c>
      <c r="AG120" s="813"/>
      <c r="AH120" s="813"/>
      <c r="AI120" s="813"/>
      <c r="AJ120" s="814"/>
      <c r="AK120" s="815" t="s">
        <v>237</v>
      </c>
      <c r="AL120" s="813"/>
      <c r="AM120" s="813"/>
      <c r="AN120" s="813"/>
      <c r="AO120" s="814"/>
      <c r="AP120" s="857" t="s">
        <v>237</v>
      </c>
      <c r="AQ120" s="858"/>
      <c r="AR120" s="858"/>
      <c r="AS120" s="858"/>
      <c r="AT120" s="859"/>
      <c r="AU120" s="913" t="s">
        <v>476</v>
      </c>
      <c r="AV120" s="914"/>
      <c r="AW120" s="914"/>
      <c r="AX120" s="914"/>
      <c r="AY120" s="915"/>
      <c r="AZ120" s="893" t="s">
        <v>477</v>
      </c>
      <c r="BA120" s="841"/>
      <c r="BB120" s="841"/>
      <c r="BC120" s="841"/>
      <c r="BD120" s="841"/>
      <c r="BE120" s="841"/>
      <c r="BF120" s="841"/>
      <c r="BG120" s="841"/>
      <c r="BH120" s="841"/>
      <c r="BI120" s="841"/>
      <c r="BJ120" s="841"/>
      <c r="BK120" s="841"/>
      <c r="BL120" s="841"/>
      <c r="BM120" s="841"/>
      <c r="BN120" s="841"/>
      <c r="BO120" s="841"/>
      <c r="BP120" s="842"/>
      <c r="BQ120" s="894">
        <v>2068981</v>
      </c>
      <c r="BR120" s="875"/>
      <c r="BS120" s="875"/>
      <c r="BT120" s="875"/>
      <c r="BU120" s="875"/>
      <c r="BV120" s="875">
        <v>2056414</v>
      </c>
      <c r="BW120" s="875"/>
      <c r="BX120" s="875"/>
      <c r="BY120" s="875"/>
      <c r="BZ120" s="875"/>
      <c r="CA120" s="875">
        <v>2238361</v>
      </c>
      <c r="CB120" s="875"/>
      <c r="CC120" s="875"/>
      <c r="CD120" s="875"/>
      <c r="CE120" s="875"/>
      <c r="CF120" s="899">
        <v>68.900000000000006</v>
      </c>
      <c r="CG120" s="900"/>
      <c r="CH120" s="900"/>
      <c r="CI120" s="900"/>
      <c r="CJ120" s="900"/>
      <c r="CK120" s="901" t="s">
        <v>478</v>
      </c>
      <c r="CL120" s="885"/>
      <c r="CM120" s="885"/>
      <c r="CN120" s="885"/>
      <c r="CO120" s="886"/>
      <c r="CP120" s="905" t="s">
        <v>479</v>
      </c>
      <c r="CQ120" s="906"/>
      <c r="CR120" s="906"/>
      <c r="CS120" s="906"/>
      <c r="CT120" s="906"/>
      <c r="CU120" s="906"/>
      <c r="CV120" s="906"/>
      <c r="CW120" s="906"/>
      <c r="CX120" s="906"/>
      <c r="CY120" s="906"/>
      <c r="CZ120" s="906"/>
      <c r="DA120" s="906"/>
      <c r="DB120" s="906"/>
      <c r="DC120" s="906"/>
      <c r="DD120" s="906"/>
      <c r="DE120" s="906"/>
      <c r="DF120" s="907"/>
      <c r="DG120" s="894">
        <v>2356043</v>
      </c>
      <c r="DH120" s="875"/>
      <c r="DI120" s="875"/>
      <c r="DJ120" s="875"/>
      <c r="DK120" s="875"/>
      <c r="DL120" s="875">
        <v>2222975</v>
      </c>
      <c r="DM120" s="875"/>
      <c r="DN120" s="875"/>
      <c r="DO120" s="875"/>
      <c r="DP120" s="875"/>
      <c r="DQ120" s="875">
        <v>2087196</v>
      </c>
      <c r="DR120" s="875"/>
      <c r="DS120" s="875"/>
      <c r="DT120" s="875"/>
      <c r="DU120" s="875"/>
      <c r="DV120" s="876">
        <v>64.3</v>
      </c>
      <c r="DW120" s="876"/>
      <c r="DX120" s="876"/>
      <c r="DY120" s="876"/>
      <c r="DZ120" s="877"/>
    </row>
    <row r="121" spans="1:130" s="221" customFormat="1" ht="26.25" customHeight="1" x14ac:dyDescent="0.15">
      <c r="A121" s="853"/>
      <c r="B121" s="854"/>
      <c r="C121" s="896" t="s">
        <v>480</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237</v>
      </c>
      <c r="AB121" s="813"/>
      <c r="AC121" s="813"/>
      <c r="AD121" s="813"/>
      <c r="AE121" s="814"/>
      <c r="AF121" s="815" t="s">
        <v>237</v>
      </c>
      <c r="AG121" s="813"/>
      <c r="AH121" s="813"/>
      <c r="AI121" s="813"/>
      <c r="AJ121" s="814"/>
      <c r="AK121" s="815" t="s">
        <v>237</v>
      </c>
      <c r="AL121" s="813"/>
      <c r="AM121" s="813"/>
      <c r="AN121" s="813"/>
      <c r="AO121" s="814"/>
      <c r="AP121" s="857" t="s">
        <v>237</v>
      </c>
      <c r="AQ121" s="858"/>
      <c r="AR121" s="858"/>
      <c r="AS121" s="858"/>
      <c r="AT121" s="859"/>
      <c r="AU121" s="916"/>
      <c r="AV121" s="917"/>
      <c r="AW121" s="917"/>
      <c r="AX121" s="917"/>
      <c r="AY121" s="918"/>
      <c r="AZ121" s="848" t="s">
        <v>481</v>
      </c>
      <c r="BA121" s="785"/>
      <c r="BB121" s="785"/>
      <c r="BC121" s="785"/>
      <c r="BD121" s="785"/>
      <c r="BE121" s="785"/>
      <c r="BF121" s="785"/>
      <c r="BG121" s="785"/>
      <c r="BH121" s="785"/>
      <c r="BI121" s="785"/>
      <c r="BJ121" s="785"/>
      <c r="BK121" s="785"/>
      <c r="BL121" s="785"/>
      <c r="BM121" s="785"/>
      <c r="BN121" s="785"/>
      <c r="BO121" s="785"/>
      <c r="BP121" s="786"/>
      <c r="BQ121" s="849" t="s">
        <v>237</v>
      </c>
      <c r="BR121" s="850"/>
      <c r="BS121" s="850"/>
      <c r="BT121" s="850"/>
      <c r="BU121" s="850"/>
      <c r="BV121" s="850" t="s">
        <v>469</v>
      </c>
      <c r="BW121" s="850"/>
      <c r="BX121" s="850"/>
      <c r="BY121" s="850"/>
      <c r="BZ121" s="850"/>
      <c r="CA121" s="850" t="s">
        <v>482</v>
      </c>
      <c r="CB121" s="850"/>
      <c r="CC121" s="850"/>
      <c r="CD121" s="850"/>
      <c r="CE121" s="850"/>
      <c r="CF121" s="908" t="s">
        <v>237</v>
      </c>
      <c r="CG121" s="909"/>
      <c r="CH121" s="909"/>
      <c r="CI121" s="909"/>
      <c r="CJ121" s="909"/>
      <c r="CK121" s="902"/>
      <c r="CL121" s="888"/>
      <c r="CM121" s="888"/>
      <c r="CN121" s="888"/>
      <c r="CO121" s="889"/>
      <c r="CP121" s="868" t="s">
        <v>414</v>
      </c>
      <c r="CQ121" s="869"/>
      <c r="CR121" s="869"/>
      <c r="CS121" s="869"/>
      <c r="CT121" s="869"/>
      <c r="CU121" s="869"/>
      <c r="CV121" s="869"/>
      <c r="CW121" s="869"/>
      <c r="CX121" s="869"/>
      <c r="CY121" s="869"/>
      <c r="CZ121" s="869"/>
      <c r="DA121" s="869"/>
      <c r="DB121" s="869"/>
      <c r="DC121" s="869"/>
      <c r="DD121" s="869"/>
      <c r="DE121" s="869"/>
      <c r="DF121" s="870"/>
      <c r="DG121" s="849">
        <v>2021199</v>
      </c>
      <c r="DH121" s="850"/>
      <c r="DI121" s="850"/>
      <c r="DJ121" s="850"/>
      <c r="DK121" s="850"/>
      <c r="DL121" s="850">
        <v>2006925</v>
      </c>
      <c r="DM121" s="850"/>
      <c r="DN121" s="850"/>
      <c r="DO121" s="850"/>
      <c r="DP121" s="850"/>
      <c r="DQ121" s="850">
        <v>1929412</v>
      </c>
      <c r="DR121" s="850"/>
      <c r="DS121" s="850"/>
      <c r="DT121" s="850"/>
      <c r="DU121" s="850"/>
      <c r="DV121" s="827">
        <v>59.4</v>
      </c>
      <c r="DW121" s="827"/>
      <c r="DX121" s="827"/>
      <c r="DY121" s="827"/>
      <c r="DZ121" s="828"/>
    </row>
    <row r="122" spans="1:130" s="221" customFormat="1" ht="26.25" customHeight="1" x14ac:dyDescent="0.15">
      <c r="A122" s="853"/>
      <c r="B122" s="854"/>
      <c r="C122" s="848" t="s">
        <v>460</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237</v>
      </c>
      <c r="AB122" s="813"/>
      <c r="AC122" s="813"/>
      <c r="AD122" s="813"/>
      <c r="AE122" s="814"/>
      <c r="AF122" s="815" t="s">
        <v>237</v>
      </c>
      <c r="AG122" s="813"/>
      <c r="AH122" s="813"/>
      <c r="AI122" s="813"/>
      <c r="AJ122" s="814"/>
      <c r="AK122" s="815" t="s">
        <v>237</v>
      </c>
      <c r="AL122" s="813"/>
      <c r="AM122" s="813"/>
      <c r="AN122" s="813"/>
      <c r="AO122" s="814"/>
      <c r="AP122" s="857" t="s">
        <v>237</v>
      </c>
      <c r="AQ122" s="858"/>
      <c r="AR122" s="858"/>
      <c r="AS122" s="858"/>
      <c r="AT122" s="859"/>
      <c r="AU122" s="916"/>
      <c r="AV122" s="917"/>
      <c r="AW122" s="917"/>
      <c r="AX122" s="917"/>
      <c r="AY122" s="918"/>
      <c r="AZ122" s="871" t="s">
        <v>483</v>
      </c>
      <c r="BA122" s="872"/>
      <c r="BB122" s="872"/>
      <c r="BC122" s="872"/>
      <c r="BD122" s="872"/>
      <c r="BE122" s="872"/>
      <c r="BF122" s="872"/>
      <c r="BG122" s="872"/>
      <c r="BH122" s="872"/>
      <c r="BI122" s="872"/>
      <c r="BJ122" s="872"/>
      <c r="BK122" s="872"/>
      <c r="BL122" s="872"/>
      <c r="BM122" s="872"/>
      <c r="BN122" s="872"/>
      <c r="BO122" s="872"/>
      <c r="BP122" s="873"/>
      <c r="BQ122" s="912">
        <v>6389349</v>
      </c>
      <c r="BR122" s="878"/>
      <c r="BS122" s="878"/>
      <c r="BT122" s="878"/>
      <c r="BU122" s="878"/>
      <c r="BV122" s="878">
        <v>6333034</v>
      </c>
      <c r="BW122" s="878"/>
      <c r="BX122" s="878"/>
      <c r="BY122" s="878"/>
      <c r="BZ122" s="878"/>
      <c r="CA122" s="878">
        <v>6216041</v>
      </c>
      <c r="CB122" s="878"/>
      <c r="CC122" s="878"/>
      <c r="CD122" s="878"/>
      <c r="CE122" s="878"/>
      <c r="CF122" s="879">
        <v>191.5</v>
      </c>
      <c r="CG122" s="880"/>
      <c r="CH122" s="880"/>
      <c r="CI122" s="880"/>
      <c r="CJ122" s="880"/>
      <c r="CK122" s="902"/>
      <c r="CL122" s="888"/>
      <c r="CM122" s="888"/>
      <c r="CN122" s="888"/>
      <c r="CO122" s="889"/>
      <c r="CP122" s="868" t="s">
        <v>484</v>
      </c>
      <c r="CQ122" s="869"/>
      <c r="CR122" s="869"/>
      <c r="CS122" s="869"/>
      <c r="CT122" s="869"/>
      <c r="CU122" s="869"/>
      <c r="CV122" s="869"/>
      <c r="CW122" s="869"/>
      <c r="CX122" s="869"/>
      <c r="CY122" s="869"/>
      <c r="CZ122" s="869"/>
      <c r="DA122" s="869"/>
      <c r="DB122" s="869"/>
      <c r="DC122" s="869"/>
      <c r="DD122" s="869"/>
      <c r="DE122" s="869"/>
      <c r="DF122" s="870"/>
      <c r="DG122" s="849">
        <v>108370</v>
      </c>
      <c r="DH122" s="850"/>
      <c r="DI122" s="850"/>
      <c r="DJ122" s="850"/>
      <c r="DK122" s="850"/>
      <c r="DL122" s="850">
        <v>102251</v>
      </c>
      <c r="DM122" s="850"/>
      <c r="DN122" s="850"/>
      <c r="DO122" s="850"/>
      <c r="DP122" s="850"/>
      <c r="DQ122" s="850">
        <v>95220</v>
      </c>
      <c r="DR122" s="850"/>
      <c r="DS122" s="850"/>
      <c r="DT122" s="850"/>
      <c r="DU122" s="850"/>
      <c r="DV122" s="827">
        <v>2.9</v>
      </c>
      <c r="DW122" s="827"/>
      <c r="DX122" s="827"/>
      <c r="DY122" s="827"/>
      <c r="DZ122" s="828"/>
    </row>
    <row r="123" spans="1:130" s="221" customFormat="1" ht="26.25" customHeight="1" x14ac:dyDescent="0.15">
      <c r="A123" s="853"/>
      <c r="B123" s="854"/>
      <c r="C123" s="848" t="s">
        <v>466</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482</v>
      </c>
      <c r="AB123" s="813"/>
      <c r="AC123" s="813"/>
      <c r="AD123" s="813"/>
      <c r="AE123" s="814"/>
      <c r="AF123" s="815" t="s">
        <v>237</v>
      </c>
      <c r="AG123" s="813"/>
      <c r="AH123" s="813"/>
      <c r="AI123" s="813"/>
      <c r="AJ123" s="814"/>
      <c r="AK123" s="815" t="s">
        <v>237</v>
      </c>
      <c r="AL123" s="813"/>
      <c r="AM123" s="813"/>
      <c r="AN123" s="813"/>
      <c r="AO123" s="814"/>
      <c r="AP123" s="857" t="s">
        <v>469</v>
      </c>
      <c r="AQ123" s="858"/>
      <c r="AR123" s="858"/>
      <c r="AS123" s="858"/>
      <c r="AT123" s="859"/>
      <c r="AU123" s="919"/>
      <c r="AV123" s="920"/>
      <c r="AW123" s="920"/>
      <c r="AX123" s="920"/>
      <c r="AY123" s="920"/>
      <c r="AZ123" s="242" t="s">
        <v>192</v>
      </c>
      <c r="BA123" s="242"/>
      <c r="BB123" s="242"/>
      <c r="BC123" s="242"/>
      <c r="BD123" s="242"/>
      <c r="BE123" s="242"/>
      <c r="BF123" s="242"/>
      <c r="BG123" s="242"/>
      <c r="BH123" s="242"/>
      <c r="BI123" s="242"/>
      <c r="BJ123" s="242"/>
      <c r="BK123" s="242"/>
      <c r="BL123" s="242"/>
      <c r="BM123" s="242"/>
      <c r="BN123" s="242"/>
      <c r="BO123" s="910" t="s">
        <v>485</v>
      </c>
      <c r="BP123" s="911"/>
      <c r="BQ123" s="865">
        <v>8458330</v>
      </c>
      <c r="BR123" s="866"/>
      <c r="BS123" s="866"/>
      <c r="BT123" s="866"/>
      <c r="BU123" s="866"/>
      <c r="BV123" s="866">
        <v>8389448</v>
      </c>
      <c r="BW123" s="866"/>
      <c r="BX123" s="866"/>
      <c r="BY123" s="866"/>
      <c r="BZ123" s="866"/>
      <c r="CA123" s="866">
        <v>8454402</v>
      </c>
      <c r="CB123" s="866"/>
      <c r="CC123" s="866"/>
      <c r="CD123" s="866"/>
      <c r="CE123" s="866"/>
      <c r="CF123" s="781"/>
      <c r="CG123" s="782"/>
      <c r="CH123" s="782"/>
      <c r="CI123" s="782"/>
      <c r="CJ123" s="867"/>
      <c r="CK123" s="902"/>
      <c r="CL123" s="888"/>
      <c r="CM123" s="888"/>
      <c r="CN123" s="888"/>
      <c r="CO123" s="889"/>
      <c r="CP123" s="868" t="s">
        <v>486</v>
      </c>
      <c r="CQ123" s="869"/>
      <c r="CR123" s="869"/>
      <c r="CS123" s="869"/>
      <c r="CT123" s="869"/>
      <c r="CU123" s="869"/>
      <c r="CV123" s="869"/>
      <c r="CW123" s="869"/>
      <c r="CX123" s="869"/>
      <c r="CY123" s="869"/>
      <c r="CZ123" s="869"/>
      <c r="DA123" s="869"/>
      <c r="DB123" s="869"/>
      <c r="DC123" s="869"/>
      <c r="DD123" s="869"/>
      <c r="DE123" s="869"/>
      <c r="DF123" s="870"/>
      <c r="DG123" s="812" t="s">
        <v>237</v>
      </c>
      <c r="DH123" s="813"/>
      <c r="DI123" s="813"/>
      <c r="DJ123" s="813"/>
      <c r="DK123" s="814"/>
      <c r="DL123" s="815" t="s">
        <v>237</v>
      </c>
      <c r="DM123" s="813"/>
      <c r="DN123" s="813"/>
      <c r="DO123" s="813"/>
      <c r="DP123" s="814"/>
      <c r="DQ123" s="815" t="s">
        <v>482</v>
      </c>
      <c r="DR123" s="813"/>
      <c r="DS123" s="813"/>
      <c r="DT123" s="813"/>
      <c r="DU123" s="814"/>
      <c r="DV123" s="857" t="s">
        <v>237</v>
      </c>
      <c r="DW123" s="858"/>
      <c r="DX123" s="858"/>
      <c r="DY123" s="858"/>
      <c r="DZ123" s="859"/>
    </row>
    <row r="124" spans="1:130" s="221" customFormat="1" ht="26.25" customHeight="1" thickBot="1" x14ac:dyDescent="0.2">
      <c r="A124" s="853"/>
      <c r="B124" s="854"/>
      <c r="C124" s="848" t="s">
        <v>470</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237</v>
      </c>
      <c r="AB124" s="813"/>
      <c r="AC124" s="813"/>
      <c r="AD124" s="813"/>
      <c r="AE124" s="814"/>
      <c r="AF124" s="815" t="s">
        <v>237</v>
      </c>
      <c r="AG124" s="813"/>
      <c r="AH124" s="813"/>
      <c r="AI124" s="813"/>
      <c r="AJ124" s="814"/>
      <c r="AK124" s="815" t="s">
        <v>237</v>
      </c>
      <c r="AL124" s="813"/>
      <c r="AM124" s="813"/>
      <c r="AN124" s="813"/>
      <c r="AO124" s="814"/>
      <c r="AP124" s="857" t="s">
        <v>237</v>
      </c>
      <c r="AQ124" s="858"/>
      <c r="AR124" s="858"/>
      <c r="AS124" s="858"/>
      <c r="AT124" s="859"/>
      <c r="AU124" s="860" t="s">
        <v>487</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118.2</v>
      </c>
      <c r="BR124" s="864"/>
      <c r="BS124" s="864"/>
      <c r="BT124" s="864"/>
      <c r="BU124" s="864"/>
      <c r="BV124" s="864">
        <v>132</v>
      </c>
      <c r="BW124" s="864"/>
      <c r="BX124" s="864"/>
      <c r="BY124" s="864"/>
      <c r="BZ124" s="864"/>
      <c r="CA124" s="864">
        <v>108</v>
      </c>
      <c r="CB124" s="864"/>
      <c r="CC124" s="864"/>
      <c r="CD124" s="864"/>
      <c r="CE124" s="864"/>
      <c r="CF124" s="759"/>
      <c r="CG124" s="760"/>
      <c r="CH124" s="760"/>
      <c r="CI124" s="760"/>
      <c r="CJ124" s="895"/>
      <c r="CK124" s="903"/>
      <c r="CL124" s="903"/>
      <c r="CM124" s="903"/>
      <c r="CN124" s="903"/>
      <c r="CO124" s="904"/>
      <c r="CP124" s="868" t="s">
        <v>488</v>
      </c>
      <c r="CQ124" s="869"/>
      <c r="CR124" s="869"/>
      <c r="CS124" s="869"/>
      <c r="CT124" s="869"/>
      <c r="CU124" s="869"/>
      <c r="CV124" s="869"/>
      <c r="CW124" s="869"/>
      <c r="CX124" s="869"/>
      <c r="CY124" s="869"/>
      <c r="CZ124" s="869"/>
      <c r="DA124" s="869"/>
      <c r="DB124" s="869"/>
      <c r="DC124" s="869"/>
      <c r="DD124" s="869"/>
      <c r="DE124" s="869"/>
      <c r="DF124" s="870"/>
      <c r="DG124" s="796" t="s">
        <v>482</v>
      </c>
      <c r="DH124" s="797"/>
      <c r="DI124" s="797"/>
      <c r="DJ124" s="797"/>
      <c r="DK124" s="798"/>
      <c r="DL124" s="799" t="s">
        <v>469</v>
      </c>
      <c r="DM124" s="797"/>
      <c r="DN124" s="797"/>
      <c r="DO124" s="797"/>
      <c r="DP124" s="798"/>
      <c r="DQ124" s="799" t="s">
        <v>482</v>
      </c>
      <c r="DR124" s="797"/>
      <c r="DS124" s="797"/>
      <c r="DT124" s="797"/>
      <c r="DU124" s="798"/>
      <c r="DV124" s="881" t="s">
        <v>237</v>
      </c>
      <c r="DW124" s="882"/>
      <c r="DX124" s="882"/>
      <c r="DY124" s="882"/>
      <c r="DZ124" s="883"/>
    </row>
    <row r="125" spans="1:130" s="221" customFormat="1" ht="26.25" customHeight="1" x14ac:dyDescent="0.15">
      <c r="A125" s="853"/>
      <c r="B125" s="854"/>
      <c r="C125" s="848" t="s">
        <v>473</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237</v>
      </c>
      <c r="AB125" s="813"/>
      <c r="AC125" s="813"/>
      <c r="AD125" s="813"/>
      <c r="AE125" s="814"/>
      <c r="AF125" s="815" t="s">
        <v>237</v>
      </c>
      <c r="AG125" s="813"/>
      <c r="AH125" s="813"/>
      <c r="AI125" s="813"/>
      <c r="AJ125" s="814"/>
      <c r="AK125" s="815" t="s">
        <v>237</v>
      </c>
      <c r="AL125" s="813"/>
      <c r="AM125" s="813"/>
      <c r="AN125" s="813"/>
      <c r="AO125" s="814"/>
      <c r="AP125" s="857" t="s">
        <v>469</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489</v>
      </c>
      <c r="CL125" s="885"/>
      <c r="CM125" s="885"/>
      <c r="CN125" s="885"/>
      <c r="CO125" s="886"/>
      <c r="CP125" s="893" t="s">
        <v>490</v>
      </c>
      <c r="CQ125" s="841"/>
      <c r="CR125" s="841"/>
      <c r="CS125" s="841"/>
      <c r="CT125" s="841"/>
      <c r="CU125" s="841"/>
      <c r="CV125" s="841"/>
      <c r="CW125" s="841"/>
      <c r="CX125" s="841"/>
      <c r="CY125" s="841"/>
      <c r="CZ125" s="841"/>
      <c r="DA125" s="841"/>
      <c r="DB125" s="841"/>
      <c r="DC125" s="841"/>
      <c r="DD125" s="841"/>
      <c r="DE125" s="841"/>
      <c r="DF125" s="842"/>
      <c r="DG125" s="894" t="s">
        <v>237</v>
      </c>
      <c r="DH125" s="875"/>
      <c r="DI125" s="875"/>
      <c r="DJ125" s="875"/>
      <c r="DK125" s="875"/>
      <c r="DL125" s="875" t="s">
        <v>469</v>
      </c>
      <c r="DM125" s="875"/>
      <c r="DN125" s="875"/>
      <c r="DO125" s="875"/>
      <c r="DP125" s="875"/>
      <c r="DQ125" s="875" t="s">
        <v>237</v>
      </c>
      <c r="DR125" s="875"/>
      <c r="DS125" s="875"/>
      <c r="DT125" s="875"/>
      <c r="DU125" s="875"/>
      <c r="DV125" s="876" t="s">
        <v>491</v>
      </c>
      <c r="DW125" s="876"/>
      <c r="DX125" s="876"/>
      <c r="DY125" s="876"/>
      <c r="DZ125" s="877"/>
    </row>
    <row r="126" spans="1:130" s="221" customFormat="1" ht="26.25" customHeight="1" thickBot="1" x14ac:dyDescent="0.2">
      <c r="A126" s="853"/>
      <c r="B126" s="854"/>
      <c r="C126" s="848" t="s">
        <v>475</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469</v>
      </c>
      <c r="AB126" s="813"/>
      <c r="AC126" s="813"/>
      <c r="AD126" s="813"/>
      <c r="AE126" s="814"/>
      <c r="AF126" s="815" t="s">
        <v>237</v>
      </c>
      <c r="AG126" s="813"/>
      <c r="AH126" s="813"/>
      <c r="AI126" s="813"/>
      <c r="AJ126" s="814"/>
      <c r="AK126" s="815" t="s">
        <v>237</v>
      </c>
      <c r="AL126" s="813"/>
      <c r="AM126" s="813"/>
      <c r="AN126" s="813"/>
      <c r="AO126" s="814"/>
      <c r="AP126" s="857" t="s">
        <v>237</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492</v>
      </c>
      <c r="CQ126" s="785"/>
      <c r="CR126" s="785"/>
      <c r="CS126" s="785"/>
      <c r="CT126" s="785"/>
      <c r="CU126" s="785"/>
      <c r="CV126" s="785"/>
      <c r="CW126" s="785"/>
      <c r="CX126" s="785"/>
      <c r="CY126" s="785"/>
      <c r="CZ126" s="785"/>
      <c r="DA126" s="785"/>
      <c r="DB126" s="785"/>
      <c r="DC126" s="785"/>
      <c r="DD126" s="785"/>
      <c r="DE126" s="785"/>
      <c r="DF126" s="786"/>
      <c r="DG126" s="849" t="s">
        <v>237</v>
      </c>
      <c r="DH126" s="850"/>
      <c r="DI126" s="850"/>
      <c r="DJ126" s="850"/>
      <c r="DK126" s="850"/>
      <c r="DL126" s="850" t="s">
        <v>469</v>
      </c>
      <c r="DM126" s="850"/>
      <c r="DN126" s="850"/>
      <c r="DO126" s="850"/>
      <c r="DP126" s="850"/>
      <c r="DQ126" s="850" t="s">
        <v>237</v>
      </c>
      <c r="DR126" s="850"/>
      <c r="DS126" s="850"/>
      <c r="DT126" s="850"/>
      <c r="DU126" s="850"/>
      <c r="DV126" s="827" t="s">
        <v>237</v>
      </c>
      <c r="DW126" s="827"/>
      <c r="DX126" s="827"/>
      <c r="DY126" s="827"/>
      <c r="DZ126" s="828"/>
    </row>
    <row r="127" spans="1:130" s="221" customFormat="1" ht="26.25" customHeight="1" x14ac:dyDescent="0.15">
      <c r="A127" s="855"/>
      <c r="B127" s="856"/>
      <c r="C127" s="871" t="s">
        <v>493</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469</v>
      </c>
      <c r="AB127" s="813"/>
      <c r="AC127" s="813"/>
      <c r="AD127" s="813"/>
      <c r="AE127" s="814"/>
      <c r="AF127" s="815" t="s">
        <v>237</v>
      </c>
      <c r="AG127" s="813"/>
      <c r="AH127" s="813"/>
      <c r="AI127" s="813"/>
      <c r="AJ127" s="814"/>
      <c r="AK127" s="815" t="s">
        <v>237</v>
      </c>
      <c r="AL127" s="813"/>
      <c r="AM127" s="813"/>
      <c r="AN127" s="813"/>
      <c r="AO127" s="814"/>
      <c r="AP127" s="857" t="s">
        <v>469</v>
      </c>
      <c r="AQ127" s="858"/>
      <c r="AR127" s="858"/>
      <c r="AS127" s="858"/>
      <c r="AT127" s="859"/>
      <c r="AU127" s="223"/>
      <c r="AV127" s="223"/>
      <c r="AW127" s="223"/>
      <c r="AX127" s="874" t="s">
        <v>494</v>
      </c>
      <c r="AY127" s="845"/>
      <c r="AZ127" s="845"/>
      <c r="BA127" s="845"/>
      <c r="BB127" s="845"/>
      <c r="BC127" s="845"/>
      <c r="BD127" s="845"/>
      <c r="BE127" s="846"/>
      <c r="BF127" s="844" t="s">
        <v>495</v>
      </c>
      <c r="BG127" s="845"/>
      <c r="BH127" s="845"/>
      <c r="BI127" s="845"/>
      <c r="BJ127" s="845"/>
      <c r="BK127" s="845"/>
      <c r="BL127" s="846"/>
      <c r="BM127" s="844" t="s">
        <v>496</v>
      </c>
      <c r="BN127" s="845"/>
      <c r="BO127" s="845"/>
      <c r="BP127" s="845"/>
      <c r="BQ127" s="845"/>
      <c r="BR127" s="845"/>
      <c r="BS127" s="846"/>
      <c r="BT127" s="844" t="s">
        <v>497</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498</v>
      </c>
      <c r="CQ127" s="785"/>
      <c r="CR127" s="785"/>
      <c r="CS127" s="785"/>
      <c r="CT127" s="785"/>
      <c r="CU127" s="785"/>
      <c r="CV127" s="785"/>
      <c r="CW127" s="785"/>
      <c r="CX127" s="785"/>
      <c r="CY127" s="785"/>
      <c r="CZ127" s="785"/>
      <c r="DA127" s="785"/>
      <c r="DB127" s="785"/>
      <c r="DC127" s="785"/>
      <c r="DD127" s="785"/>
      <c r="DE127" s="785"/>
      <c r="DF127" s="786"/>
      <c r="DG127" s="849" t="s">
        <v>482</v>
      </c>
      <c r="DH127" s="850"/>
      <c r="DI127" s="850"/>
      <c r="DJ127" s="850"/>
      <c r="DK127" s="850"/>
      <c r="DL127" s="850" t="s">
        <v>237</v>
      </c>
      <c r="DM127" s="850"/>
      <c r="DN127" s="850"/>
      <c r="DO127" s="850"/>
      <c r="DP127" s="850"/>
      <c r="DQ127" s="850" t="s">
        <v>237</v>
      </c>
      <c r="DR127" s="850"/>
      <c r="DS127" s="850"/>
      <c r="DT127" s="850"/>
      <c r="DU127" s="850"/>
      <c r="DV127" s="827" t="s">
        <v>469</v>
      </c>
      <c r="DW127" s="827"/>
      <c r="DX127" s="827"/>
      <c r="DY127" s="827"/>
      <c r="DZ127" s="828"/>
    </row>
    <row r="128" spans="1:130" s="221" customFormat="1" ht="26.25" customHeight="1" thickBot="1" x14ac:dyDescent="0.2">
      <c r="A128" s="829" t="s">
        <v>499</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500</v>
      </c>
      <c r="X128" s="831"/>
      <c r="Y128" s="831"/>
      <c r="Z128" s="832"/>
      <c r="AA128" s="833" t="s">
        <v>237</v>
      </c>
      <c r="AB128" s="834"/>
      <c r="AC128" s="834"/>
      <c r="AD128" s="834"/>
      <c r="AE128" s="835"/>
      <c r="AF128" s="836" t="s">
        <v>237</v>
      </c>
      <c r="AG128" s="834"/>
      <c r="AH128" s="834"/>
      <c r="AI128" s="834"/>
      <c r="AJ128" s="835"/>
      <c r="AK128" s="836" t="s">
        <v>237</v>
      </c>
      <c r="AL128" s="834"/>
      <c r="AM128" s="834"/>
      <c r="AN128" s="834"/>
      <c r="AO128" s="835"/>
      <c r="AP128" s="837"/>
      <c r="AQ128" s="838"/>
      <c r="AR128" s="838"/>
      <c r="AS128" s="838"/>
      <c r="AT128" s="839"/>
      <c r="AU128" s="223"/>
      <c r="AV128" s="223"/>
      <c r="AW128" s="223"/>
      <c r="AX128" s="840" t="s">
        <v>501</v>
      </c>
      <c r="AY128" s="841"/>
      <c r="AZ128" s="841"/>
      <c r="BA128" s="841"/>
      <c r="BB128" s="841"/>
      <c r="BC128" s="841"/>
      <c r="BD128" s="841"/>
      <c r="BE128" s="842"/>
      <c r="BF128" s="819" t="s">
        <v>482</v>
      </c>
      <c r="BG128" s="820"/>
      <c r="BH128" s="820"/>
      <c r="BI128" s="820"/>
      <c r="BJ128" s="820"/>
      <c r="BK128" s="820"/>
      <c r="BL128" s="843"/>
      <c r="BM128" s="819">
        <v>15</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502</v>
      </c>
      <c r="CQ128" s="763"/>
      <c r="CR128" s="763"/>
      <c r="CS128" s="763"/>
      <c r="CT128" s="763"/>
      <c r="CU128" s="763"/>
      <c r="CV128" s="763"/>
      <c r="CW128" s="763"/>
      <c r="CX128" s="763"/>
      <c r="CY128" s="763"/>
      <c r="CZ128" s="763"/>
      <c r="DA128" s="763"/>
      <c r="DB128" s="763"/>
      <c r="DC128" s="763"/>
      <c r="DD128" s="763"/>
      <c r="DE128" s="763"/>
      <c r="DF128" s="764"/>
      <c r="DG128" s="823" t="s">
        <v>237</v>
      </c>
      <c r="DH128" s="824"/>
      <c r="DI128" s="824"/>
      <c r="DJ128" s="824"/>
      <c r="DK128" s="824"/>
      <c r="DL128" s="824" t="s">
        <v>237</v>
      </c>
      <c r="DM128" s="824"/>
      <c r="DN128" s="824"/>
      <c r="DO128" s="824"/>
      <c r="DP128" s="824"/>
      <c r="DQ128" s="824" t="s">
        <v>237</v>
      </c>
      <c r="DR128" s="824"/>
      <c r="DS128" s="824"/>
      <c r="DT128" s="824"/>
      <c r="DU128" s="824"/>
      <c r="DV128" s="825" t="s">
        <v>469</v>
      </c>
      <c r="DW128" s="825"/>
      <c r="DX128" s="825"/>
      <c r="DY128" s="825"/>
      <c r="DZ128" s="826"/>
    </row>
    <row r="129" spans="1:131" s="221" customFormat="1" ht="26.25" customHeight="1" x14ac:dyDescent="0.15">
      <c r="A129" s="807" t="s">
        <v>106</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503</v>
      </c>
      <c r="X129" s="810"/>
      <c r="Y129" s="810"/>
      <c r="Z129" s="811"/>
      <c r="AA129" s="812">
        <v>3323358</v>
      </c>
      <c r="AB129" s="813"/>
      <c r="AC129" s="813"/>
      <c r="AD129" s="813"/>
      <c r="AE129" s="814"/>
      <c r="AF129" s="815">
        <v>3504905</v>
      </c>
      <c r="AG129" s="813"/>
      <c r="AH129" s="813"/>
      <c r="AI129" s="813"/>
      <c r="AJ129" s="814"/>
      <c r="AK129" s="815">
        <v>3735822</v>
      </c>
      <c r="AL129" s="813"/>
      <c r="AM129" s="813"/>
      <c r="AN129" s="813"/>
      <c r="AO129" s="814"/>
      <c r="AP129" s="816"/>
      <c r="AQ129" s="817"/>
      <c r="AR129" s="817"/>
      <c r="AS129" s="817"/>
      <c r="AT129" s="818"/>
      <c r="AU129" s="224"/>
      <c r="AV129" s="224"/>
      <c r="AW129" s="224"/>
      <c r="AX129" s="784" t="s">
        <v>504</v>
      </c>
      <c r="AY129" s="785"/>
      <c r="AZ129" s="785"/>
      <c r="BA129" s="785"/>
      <c r="BB129" s="785"/>
      <c r="BC129" s="785"/>
      <c r="BD129" s="785"/>
      <c r="BE129" s="786"/>
      <c r="BF129" s="803" t="s">
        <v>469</v>
      </c>
      <c r="BG129" s="804"/>
      <c r="BH129" s="804"/>
      <c r="BI129" s="804"/>
      <c r="BJ129" s="804"/>
      <c r="BK129" s="804"/>
      <c r="BL129" s="805"/>
      <c r="BM129" s="803">
        <v>20</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505</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506</v>
      </c>
      <c r="X130" s="810"/>
      <c r="Y130" s="810"/>
      <c r="Z130" s="811"/>
      <c r="AA130" s="812">
        <v>501658</v>
      </c>
      <c r="AB130" s="813"/>
      <c r="AC130" s="813"/>
      <c r="AD130" s="813"/>
      <c r="AE130" s="814"/>
      <c r="AF130" s="815">
        <v>504206</v>
      </c>
      <c r="AG130" s="813"/>
      <c r="AH130" s="813"/>
      <c r="AI130" s="813"/>
      <c r="AJ130" s="814"/>
      <c r="AK130" s="815">
        <v>489066</v>
      </c>
      <c r="AL130" s="813"/>
      <c r="AM130" s="813"/>
      <c r="AN130" s="813"/>
      <c r="AO130" s="814"/>
      <c r="AP130" s="816"/>
      <c r="AQ130" s="817"/>
      <c r="AR130" s="817"/>
      <c r="AS130" s="817"/>
      <c r="AT130" s="818"/>
      <c r="AU130" s="224"/>
      <c r="AV130" s="224"/>
      <c r="AW130" s="224"/>
      <c r="AX130" s="784" t="s">
        <v>507</v>
      </c>
      <c r="AY130" s="785"/>
      <c r="AZ130" s="785"/>
      <c r="BA130" s="785"/>
      <c r="BB130" s="785"/>
      <c r="BC130" s="785"/>
      <c r="BD130" s="785"/>
      <c r="BE130" s="786"/>
      <c r="BF130" s="787">
        <v>15.1</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508</v>
      </c>
      <c r="X131" s="794"/>
      <c r="Y131" s="794"/>
      <c r="Z131" s="795"/>
      <c r="AA131" s="796">
        <v>2821700</v>
      </c>
      <c r="AB131" s="797"/>
      <c r="AC131" s="797"/>
      <c r="AD131" s="797"/>
      <c r="AE131" s="798"/>
      <c r="AF131" s="799">
        <v>3000699</v>
      </c>
      <c r="AG131" s="797"/>
      <c r="AH131" s="797"/>
      <c r="AI131" s="797"/>
      <c r="AJ131" s="798"/>
      <c r="AK131" s="799">
        <v>3246756</v>
      </c>
      <c r="AL131" s="797"/>
      <c r="AM131" s="797"/>
      <c r="AN131" s="797"/>
      <c r="AO131" s="798"/>
      <c r="AP131" s="800"/>
      <c r="AQ131" s="801"/>
      <c r="AR131" s="801"/>
      <c r="AS131" s="801"/>
      <c r="AT131" s="802"/>
      <c r="AU131" s="224"/>
      <c r="AV131" s="224"/>
      <c r="AW131" s="224"/>
      <c r="AX131" s="762" t="s">
        <v>509</v>
      </c>
      <c r="AY131" s="763"/>
      <c r="AZ131" s="763"/>
      <c r="BA131" s="763"/>
      <c r="BB131" s="763"/>
      <c r="BC131" s="763"/>
      <c r="BD131" s="763"/>
      <c r="BE131" s="764"/>
      <c r="BF131" s="765">
        <v>108</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510</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511</v>
      </c>
      <c r="W132" s="775"/>
      <c r="X132" s="775"/>
      <c r="Y132" s="775"/>
      <c r="Z132" s="776"/>
      <c r="AA132" s="777">
        <v>15.604245669999999</v>
      </c>
      <c r="AB132" s="778"/>
      <c r="AC132" s="778"/>
      <c r="AD132" s="778"/>
      <c r="AE132" s="779"/>
      <c r="AF132" s="780">
        <v>14.94011895</v>
      </c>
      <c r="AG132" s="778"/>
      <c r="AH132" s="778"/>
      <c r="AI132" s="778"/>
      <c r="AJ132" s="779"/>
      <c r="AK132" s="780">
        <v>14.830310620000001</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512</v>
      </c>
      <c r="W133" s="754"/>
      <c r="X133" s="754"/>
      <c r="Y133" s="754"/>
      <c r="Z133" s="755"/>
      <c r="AA133" s="756">
        <v>15.5</v>
      </c>
      <c r="AB133" s="757"/>
      <c r="AC133" s="757"/>
      <c r="AD133" s="757"/>
      <c r="AE133" s="758"/>
      <c r="AF133" s="756">
        <v>15.3</v>
      </c>
      <c r="AG133" s="757"/>
      <c r="AH133" s="757"/>
      <c r="AI133" s="757"/>
      <c r="AJ133" s="758"/>
      <c r="AK133" s="756">
        <v>15.1</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5V/SOaDXcDFb4ohzQ7La4am3YkGSKlilhDJD+59fcCUu5bHnuIckw9Jhq7ufFpFttKgMKsNIhTbWL++QDOFILA==" saltValue="Hq4Q3wdZ2zbCQnl1VU6lk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704iKeVUK20Njjpf5gGxHuLD4Ou9BkQMdUgdEtru2VSygLSje6/mTz3r6QmvhDO7+gCFZn1H8GvuTBCSmYQTQ==" saltValue="47NZjcKqnTv7QLG4GCDwz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516</v>
      </c>
      <c r="AP7" s="263"/>
      <c r="AQ7" s="264" t="s">
        <v>517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518</v>
      </c>
      <c r="AQ8" s="270" t="s">
        <v>519</v>
      </c>
      <c r="AR8" s="271" t="s">
        <v>520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521</v>
      </c>
      <c r="AL9" s="1164"/>
      <c r="AM9" s="1164"/>
      <c r="AN9" s="1165"/>
      <c r="AO9" s="272">
        <v>1036342</v>
      </c>
      <c r="AP9" s="272">
        <v>109238</v>
      </c>
      <c r="AQ9" s="273">
        <v>138005</v>
      </c>
      <c r="AR9" s="274">
        <v>-20.8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522</v>
      </c>
      <c r="AL10" s="1164"/>
      <c r="AM10" s="1164"/>
      <c r="AN10" s="1165"/>
      <c r="AO10" s="275">
        <v>10554</v>
      </c>
      <c r="AP10" s="275">
        <v>1112</v>
      </c>
      <c r="AQ10" s="276">
        <v>18944</v>
      </c>
      <c r="AR10" s="277">
        <v>-94.1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523</v>
      </c>
      <c r="AL11" s="1164"/>
      <c r="AM11" s="1164"/>
      <c r="AN11" s="1165"/>
      <c r="AO11" s="275" t="s">
        <v>524</v>
      </c>
      <c r="AP11" s="275" t="s">
        <v>524</v>
      </c>
      <c r="AQ11" s="276">
        <v>1141</v>
      </c>
      <c r="AR11" s="277" t="s">
        <v>524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525</v>
      </c>
      <c r="AL12" s="1164"/>
      <c r="AM12" s="1164"/>
      <c r="AN12" s="1165"/>
      <c r="AO12" s="275" t="s">
        <v>524</v>
      </c>
      <c r="AP12" s="275" t="s">
        <v>524</v>
      </c>
      <c r="AQ12" s="276" t="s">
        <v>524</v>
      </c>
      <c r="AR12" s="277" t="s">
        <v>524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526</v>
      </c>
      <c r="AL13" s="1164"/>
      <c r="AM13" s="1164"/>
      <c r="AN13" s="1165"/>
      <c r="AO13" s="275">
        <v>57145</v>
      </c>
      <c r="AP13" s="275">
        <v>6024</v>
      </c>
      <c r="AQ13" s="276">
        <v>5446</v>
      </c>
      <c r="AR13" s="277">
        <v>10.6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527</v>
      </c>
      <c r="AL14" s="1164"/>
      <c r="AM14" s="1164"/>
      <c r="AN14" s="1165"/>
      <c r="AO14" s="275">
        <v>22942</v>
      </c>
      <c r="AP14" s="275">
        <v>2418</v>
      </c>
      <c r="AQ14" s="276">
        <v>2970</v>
      </c>
      <c r="AR14" s="277">
        <v>-18.600000000000001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528</v>
      </c>
      <c r="AL15" s="1167"/>
      <c r="AM15" s="1167"/>
      <c r="AN15" s="1168"/>
      <c r="AO15" s="275">
        <v>-103109</v>
      </c>
      <c r="AP15" s="275">
        <v>-10868</v>
      </c>
      <c r="AQ15" s="276">
        <v>-11906</v>
      </c>
      <c r="AR15" s="277">
        <v>-8.6999999999999993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192</v>
      </c>
      <c r="AL16" s="1167"/>
      <c r="AM16" s="1167"/>
      <c r="AN16" s="1168"/>
      <c r="AO16" s="275">
        <v>1023874</v>
      </c>
      <c r="AP16" s="275">
        <v>107924</v>
      </c>
      <c r="AQ16" s="276">
        <v>154600</v>
      </c>
      <c r="AR16" s="277">
        <v>-30.2</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530</v>
      </c>
      <c r="AP20" s="284" t="s">
        <v>531</v>
      </c>
      <c r="AQ20" s="285" t="s">
        <v>532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533</v>
      </c>
      <c r="AL21" s="1170"/>
      <c r="AM21" s="1170"/>
      <c r="AN21" s="1171"/>
      <c r="AO21" s="288">
        <v>9.2799999999999994</v>
      </c>
      <c r="AP21" s="289">
        <v>13.81</v>
      </c>
      <c r="AQ21" s="290">
        <v>-4.53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534</v>
      </c>
      <c r="AL22" s="1170"/>
      <c r="AM22" s="1170"/>
      <c r="AN22" s="1171"/>
      <c r="AO22" s="293">
        <v>96.5</v>
      </c>
      <c r="AP22" s="294">
        <v>95.5</v>
      </c>
      <c r="AQ22" s="295">
        <v>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2" t="s">
        <v>535</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x14ac:dyDescent="0.15">
      <c r="A27" s="300"/>
      <c r="AO27" s="253"/>
      <c r="AP27" s="253"/>
      <c r="AQ27" s="253"/>
      <c r="AR27" s="253"/>
      <c r="AS27" s="253"/>
      <c r="AT27" s="253"/>
    </row>
    <row r="28" spans="1:46" ht="17.25" x14ac:dyDescent="0.15">
      <c r="A28" s="254" t="s">
        <v>536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516</v>
      </c>
      <c r="AP30" s="263"/>
      <c r="AQ30" s="264" t="s">
        <v>517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518</v>
      </c>
      <c r="AQ31" s="270" t="s">
        <v>519</v>
      </c>
      <c r="AR31" s="271" t="s">
        <v>520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538</v>
      </c>
      <c r="AL32" s="1154"/>
      <c r="AM32" s="1154"/>
      <c r="AN32" s="1155"/>
      <c r="AO32" s="303">
        <v>561154</v>
      </c>
      <c r="AP32" s="303">
        <v>59150</v>
      </c>
      <c r="AQ32" s="304">
        <v>81359</v>
      </c>
      <c r="AR32" s="305">
        <v>-27.3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539</v>
      </c>
      <c r="AL33" s="1154"/>
      <c r="AM33" s="1154"/>
      <c r="AN33" s="1155"/>
      <c r="AO33" s="303" t="s">
        <v>524</v>
      </c>
      <c r="AP33" s="303" t="s">
        <v>524</v>
      </c>
      <c r="AQ33" s="304" t="s">
        <v>524</v>
      </c>
      <c r="AR33" s="305" t="s">
        <v>524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540</v>
      </c>
      <c r="AL34" s="1154"/>
      <c r="AM34" s="1154"/>
      <c r="AN34" s="1155"/>
      <c r="AO34" s="303" t="s">
        <v>524</v>
      </c>
      <c r="AP34" s="303" t="s">
        <v>524</v>
      </c>
      <c r="AQ34" s="304" t="s">
        <v>524</v>
      </c>
      <c r="AR34" s="305" t="s">
        <v>524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541</v>
      </c>
      <c r="AL35" s="1154"/>
      <c r="AM35" s="1154"/>
      <c r="AN35" s="1155"/>
      <c r="AO35" s="303">
        <v>335461</v>
      </c>
      <c r="AP35" s="303">
        <v>35360</v>
      </c>
      <c r="AQ35" s="304">
        <v>18647</v>
      </c>
      <c r="AR35" s="305">
        <v>89.6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542</v>
      </c>
      <c r="AL36" s="1154"/>
      <c r="AM36" s="1154"/>
      <c r="AN36" s="1155"/>
      <c r="AO36" s="303">
        <v>73955</v>
      </c>
      <c r="AP36" s="303">
        <v>7795</v>
      </c>
      <c r="AQ36" s="304">
        <v>4480</v>
      </c>
      <c r="AR36" s="305">
        <v>74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543</v>
      </c>
      <c r="AL37" s="1154"/>
      <c r="AM37" s="1154"/>
      <c r="AN37" s="1155"/>
      <c r="AO37" s="303" t="s">
        <v>524</v>
      </c>
      <c r="AP37" s="303" t="s">
        <v>524</v>
      </c>
      <c r="AQ37" s="304">
        <v>815</v>
      </c>
      <c r="AR37" s="305" t="s">
        <v>524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544</v>
      </c>
      <c r="AL38" s="1157"/>
      <c r="AM38" s="1157"/>
      <c r="AN38" s="1158"/>
      <c r="AO38" s="306" t="s">
        <v>524</v>
      </c>
      <c r="AP38" s="306" t="s">
        <v>524</v>
      </c>
      <c r="AQ38" s="307">
        <v>14</v>
      </c>
      <c r="AR38" s="295" t="s">
        <v>524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545</v>
      </c>
      <c r="AL39" s="1157"/>
      <c r="AM39" s="1157"/>
      <c r="AN39" s="1158"/>
      <c r="AO39" s="303" t="s">
        <v>524</v>
      </c>
      <c r="AP39" s="303" t="s">
        <v>524</v>
      </c>
      <c r="AQ39" s="304">
        <v>-4008</v>
      </c>
      <c r="AR39" s="305" t="s">
        <v>524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546</v>
      </c>
      <c r="AL40" s="1154"/>
      <c r="AM40" s="1154"/>
      <c r="AN40" s="1155"/>
      <c r="AO40" s="303">
        <v>-489066</v>
      </c>
      <c r="AP40" s="303">
        <v>-51551</v>
      </c>
      <c r="AQ40" s="304">
        <v>-68941</v>
      </c>
      <c r="AR40" s="305">
        <v>-25.2</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303</v>
      </c>
      <c r="AL41" s="1160"/>
      <c r="AM41" s="1160"/>
      <c r="AN41" s="1161"/>
      <c r="AO41" s="303">
        <v>481504</v>
      </c>
      <c r="AP41" s="303">
        <v>50754</v>
      </c>
      <c r="AQ41" s="304">
        <v>32367</v>
      </c>
      <c r="AR41" s="305">
        <v>56.8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516</v>
      </c>
      <c r="AN49" s="1148" t="s">
        <v>550</v>
      </c>
      <c r="AO49" s="1149"/>
      <c r="AP49" s="1149"/>
      <c r="AQ49" s="1149"/>
      <c r="AR49" s="115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551</v>
      </c>
      <c r="AO50" s="320" t="s">
        <v>552</v>
      </c>
      <c r="AP50" s="321" t="s">
        <v>553</v>
      </c>
      <c r="AQ50" s="322" t="s">
        <v>554</v>
      </c>
      <c r="AR50" s="323" t="s">
        <v>555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556</v>
      </c>
      <c r="AL51" s="316"/>
      <c r="AM51" s="324">
        <v>257567</v>
      </c>
      <c r="AN51" s="325">
        <v>24783</v>
      </c>
      <c r="AO51" s="326">
        <v>21.1</v>
      </c>
      <c r="AP51" s="327">
        <v>90072</v>
      </c>
      <c r="AQ51" s="328">
        <v>13.3</v>
      </c>
      <c r="AR51" s="329">
        <v>7.8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557</v>
      </c>
      <c r="AM52" s="332">
        <v>184217</v>
      </c>
      <c r="AN52" s="333">
        <v>17725</v>
      </c>
      <c r="AO52" s="334">
        <v>33.1</v>
      </c>
      <c r="AP52" s="335">
        <v>46083</v>
      </c>
      <c r="AQ52" s="336">
        <v>3.2</v>
      </c>
      <c r="AR52" s="337">
        <v>29.9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558</v>
      </c>
      <c r="AL53" s="316"/>
      <c r="AM53" s="324">
        <v>369897</v>
      </c>
      <c r="AN53" s="325">
        <v>36573</v>
      </c>
      <c r="AO53" s="326">
        <v>47.6</v>
      </c>
      <c r="AP53" s="327">
        <v>88328</v>
      </c>
      <c r="AQ53" s="328">
        <v>-1.9</v>
      </c>
      <c r="AR53" s="329">
        <v>49.5</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557</v>
      </c>
      <c r="AM54" s="332">
        <v>322545</v>
      </c>
      <c r="AN54" s="333">
        <v>31891</v>
      </c>
      <c r="AO54" s="334">
        <v>79.900000000000006</v>
      </c>
      <c r="AP54" s="335">
        <v>49013</v>
      </c>
      <c r="AQ54" s="336">
        <v>6.4</v>
      </c>
      <c r="AR54" s="337">
        <v>73.5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559</v>
      </c>
      <c r="AL55" s="316"/>
      <c r="AM55" s="324">
        <v>1061166</v>
      </c>
      <c r="AN55" s="325">
        <v>107351</v>
      </c>
      <c r="AO55" s="326">
        <v>193.5</v>
      </c>
      <c r="AP55" s="327">
        <v>103390</v>
      </c>
      <c r="AQ55" s="328">
        <v>17.100000000000001</v>
      </c>
      <c r="AR55" s="329">
        <v>176.4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557</v>
      </c>
      <c r="AM56" s="332">
        <v>999361</v>
      </c>
      <c r="AN56" s="333">
        <v>101099</v>
      </c>
      <c r="AO56" s="334">
        <v>217</v>
      </c>
      <c r="AP56" s="335">
        <v>51269</v>
      </c>
      <c r="AQ56" s="336">
        <v>4.5999999999999996</v>
      </c>
      <c r="AR56" s="337">
        <v>212.4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560</v>
      </c>
      <c r="AL57" s="316"/>
      <c r="AM57" s="324">
        <v>1359416</v>
      </c>
      <c r="AN57" s="325">
        <v>140016</v>
      </c>
      <c r="AO57" s="326">
        <v>30.4</v>
      </c>
      <c r="AP57" s="327">
        <v>125391</v>
      </c>
      <c r="AQ57" s="328">
        <v>21.3</v>
      </c>
      <c r="AR57" s="329">
        <v>9.1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557</v>
      </c>
      <c r="AM58" s="332">
        <v>1301802</v>
      </c>
      <c r="AN58" s="333">
        <v>134082</v>
      </c>
      <c r="AO58" s="334">
        <v>32.6</v>
      </c>
      <c r="AP58" s="335">
        <v>68516</v>
      </c>
      <c r="AQ58" s="336">
        <v>33.6</v>
      </c>
      <c r="AR58" s="337">
        <v>-1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561</v>
      </c>
      <c r="AL59" s="316"/>
      <c r="AM59" s="324">
        <v>522184</v>
      </c>
      <c r="AN59" s="325">
        <v>55042</v>
      </c>
      <c r="AO59" s="326">
        <v>-60.7</v>
      </c>
      <c r="AP59" s="327">
        <v>138402</v>
      </c>
      <c r="AQ59" s="328">
        <v>10.4</v>
      </c>
      <c r="AR59" s="329">
        <v>-71.099999999999994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557</v>
      </c>
      <c r="AM60" s="332">
        <v>443939</v>
      </c>
      <c r="AN60" s="333">
        <v>46794</v>
      </c>
      <c r="AO60" s="334">
        <v>-65.099999999999994</v>
      </c>
      <c r="AP60" s="335">
        <v>70652</v>
      </c>
      <c r="AQ60" s="336">
        <v>3.1</v>
      </c>
      <c r="AR60" s="337">
        <v>-68.2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562</v>
      </c>
      <c r="AL61" s="338"/>
      <c r="AM61" s="339">
        <v>714046</v>
      </c>
      <c r="AN61" s="340">
        <v>72753</v>
      </c>
      <c r="AO61" s="341">
        <v>46.4</v>
      </c>
      <c r="AP61" s="342">
        <v>109117</v>
      </c>
      <c r="AQ61" s="343">
        <v>12</v>
      </c>
      <c r="AR61" s="329">
        <v>34.4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557</v>
      </c>
      <c r="AM62" s="332">
        <v>650373</v>
      </c>
      <c r="AN62" s="333">
        <v>66318</v>
      </c>
      <c r="AO62" s="334">
        <v>59.5</v>
      </c>
      <c r="AP62" s="335">
        <v>57107</v>
      </c>
      <c r="AQ62" s="336">
        <v>10.199999999999999</v>
      </c>
      <c r="AR62" s="337">
        <v>49.3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4bin4WYPX13nUofqPUDPK3Mm+jFGmmbT+D1fae5jL+HqwZrru1pTMRJbR3KRIH3rZG93W4CPHiql6ZEP03FCTw==" saltValue="8mIa6OIN20sIIE8gUPyWP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564</v>
      </c>
    </row>
    <row r="121" spans="125:125" ht="13.5" hidden="1" customHeight="1" x14ac:dyDescent="0.15">
      <c r="DU121" s="250"/>
    </row>
  </sheetData>
  <sheetProtection algorithmName="SHA-512" hashValue="NuE71VpsZNfVZiNDHCPoK0PxFno/UhD97sW2Sv3NFYzyQp79P+8E1Le1yPDdVK+UT1gte/zZwACFngEQqDxoMw==" saltValue="lSX3iRmQrYH+futXSkRE5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565</v>
      </c>
    </row>
  </sheetData>
  <sheetProtection algorithmName="SHA-512" hashValue="iTlToktVjzj6QDsZqBrTp+9lt1mCd7rvyMMa2muOM31Bw10ySkrApCnRhKIxUZaKybvkO7oqUz+fkqm60Eb2JQ==" saltValue="ovZelv6Jzaz60Y5npBEQY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72" t="s">
        <v>3</v>
      </c>
      <c r="D47" s="1172"/>
      <c r="E47" s="1173"/>
      <c r="F47" s="11">
        <v>43.6</v>
      </c>
      <c r="G47" s="12">
        <v>44.91</v>
      </c>
      <c r="H47" s="12">
        <v>40.630000000000003</v>
      </c>
      <c r="I47" s="12">
        <v>35.6</v>
      </c>
      <c r="J47" s="13">
        <v>38.22</v>
      </c>
    </row>
    <row r="48" spans="2:10" ht="57.75" customHeight="1" x14ac:dyDescent="0.15">
      <c r="B48" s="14"/>
      <c r="C48" s="1174" t="s">
        <v>4</v>
      </c>
      <c r="D48" s="1174"/>
      <c r="E48" s="1175"/>
      <c r="F48" s="15">
        <v>4.75</v>
      </c>
      <c r="G48" s="16">
        <v>4.47</v>
      </c>
      <c r="H48" s="16">
        <v>4.6399999999999997</v>
      </c>
      <c r="I48" s="16">
        <v>4.87</v>
      </c>
      <c r="J48" s="17">
        <v>8.3800000000000008</v>
      </c>
    </row>
    <row r="49" spans="2:10" ht="57.75" customHeight="1" thickBot="1" x14ac:dyDescent="0.2">
      <c r="B49" s="18"/>
      <c r="C49" s="1176" t="s">
        <v>5</v>
      </c>
      <c r="D49" s="1176"/>
      <c r="E49" s="1177"/>
      <c r="F49" s="19" t="s">
        <v>571</v>
      </c>
      <c r="G49" s="20">
        <v>0.82</v>
      </c>
      <c r="H49" s="20" t="s">
        <v>572</v>
      </c>
      <c r="I49" s="20" t="s">
        <v>573</v>
      </c>
      <c r="J49" s="21">
        <v>8.6300000000000008</v>
      </c>
    </row>
    <row r="50" spans="2:10" x14ac:dyDescent="0.15"/>
  </sheetData>
  <sheetProtection algorithmName="SHA-512" hashValue="XjqWJR55WowJix6IGqSqcHlgblOugfbGx0wIfmBYnVrxsZUZAJFl0GGrUb/mZlaALSDjUo8HWqgb9kK3Aq6uyQ==" saltValue="Ty9erxyKB4fEu0kJFFa/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R4PC049</cp:lastModifiedBy>
  <cp:lastPrinted>2023-03-10T05:27:35Z</cp:lastPrinted>
  <dcterms:created xsi:type="dcterms:W3CDTF">2023-02-20T06:08:27Z</dcterms:created>
  <dcterms:modified xsi:type="dcterms:W3CDTF">2023-10-30T11:38:21Z</dcterms:modified>
  <cp:category/>
</cp:coreProperties>
</file>